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O:\CIQP\CCEI\SRR\Cancer surveillance\Ontario Cancer Statistics\2024 report\Errata\French\Oct 2025\"/>
    </mc:Choice>
  </mc:AlternateContent>
  <xr:revisionPtr revIDLastSave="0" documentId="13_ncr:1_{EE5A262B-A928-4E17-A805-5EB0AE3064E8}" xr6:coauthVersionLast="47" xr6:coauthVersionMax="47" xr10:uidLastSave="{00000000-0000-0000-0000-000000000000}"/>
  <bookViews>
    <workbookView xWindow="-28920" yWindow="-120" windowWidth="29040" windowHeight="15720" tabRatio="893" xr2:uid="{8EB5C5C4-37D4-42C3-BDD9-72D4C8381CAE}"/>
  </bookViews>
  <sheets>
    <sheet name="Figure 1.1" sheetId="43" r:id="rId1"/>
    <sheet name="Figure 1.2" sheetId="33" r:id="rId2"/>
    <sheet name="Figure 1.3" sheetId="32" r:id="rId3"/>
    <sheet name="Figure 1.4" sheetId="31" r:id="rId4"/>
    <sheet name="Figure 1.5" sheetId="34" r:id="rId5"/>
    <sheet name="Figure 1.6" sheetId="35" r:id="rId6"/>
    <sheet name="Figure 1.7" sheetId="36" r:id="rId7"/>
    <sheet name="Figure 1.8" sheetId="37" r:id="rId8"/>
    <sheet name="Figure 1.9" sheetId="38" r:id="rId9"/>
    <sheet name="Figure 1.10" sheetId="39" r:id="rId10"/>
    <sheet name="Figure 1.11" sheetId="40" r:id="rId11"/>
    <sheet name="Figure 1.12" sheetId="41" r:id="rId12"/>
    <sheet name="Figure 1.13" sheetId="42" r:id="rId13"/>
    <sheet name="Figure 2.1" sheetId="22" r:id="rId14"/>
    <sheet name="Figure 2.2" sheetId="23" r:id="rId15"/>
    <sheet name="Figure 2.3" sheetId="24" r:id="rId16"/>
    <sheet name="Figure 2.4" sheetId="25" r:id="rId17"/>
    <sheet name="Figure 2.5A 2.5B" sheetId="26" r:id="rId18"/>
    <sheet name="Figure 2.6" sheetId="27" r:id="rId19"/>
    <sheet name="Figure 2.S1" sheetId="29" r:id="rId20"/>
    <sheet name="Figure 2.7" sheetId="30" r:id="rId21"/>
    <sheet name="Figure 3.1" sheetId="14" r:id="rId22"/>
    <sheet name="Figure 3.2" sheetId="53" r:id="rId23"/>
    <sheet name="Figure 3.3" sheetId="15" r:id="rId24"/>
    <sheet name="Figure 3.4" sheetId="16" r:id="rId25"/>
    <sheet name="Figures 3.5A 3.5B" sheetId="17" r:id="rId26"/>
    <sheet name="Figure 3.6" sheetId="18" r:id="rId27"/>
    <sheet name="Figure 3.S1" sheetId="19" r:id="rId28"/>
    <sheet name="Figure 3.7" sheetId="54" r:id="rId29"/>
    <sheet name="Figure 4.1" sheetId="48" r:id="rId30"/>
    <sheet name="Figure 4.S1" sheetId="50" r:id="rId31"/>
    <sheet name="Figure 4.2" sheetId="49" r:id="rId32"/>
    <sheet name="Figure 4.3" sheetId="51" r:id="rId33"/>
    <sheet name="Figure 4.4" sheetId="52" r:id="rId34"/>
    <sheet name="Figure 5.1" sheetId="46" r:id="rId35"/>
    <sheet name="Figure 5.2" sheetId="47" r:id="rId36"/>
  </sheets>
  <definedNames>
    <definedName name="_xlnm._FilterDatabase" localSheetId="12" hidden="1">'Figure 1.13'!$A$3:$C$36</definedName>
    <definedName name="_xlnm._FilterDatabase" localSheetId="18" hidden="1">'Figure 2.6'!$M$3:$R$25</definedName>
    <definedName name="_xlnm._FilterDatabase" localSheetId="26" hidden="1">'Figure 3.6'!$N$3:$R$27</definedName>
    <definedName name="_xlnm._FilterDatabase" localSheetId="28" hidden="1">'Figure 3.7'!$W$3:$AB$103</definedName>
    <definedName name="_xlnm._FilterDatabase" localSheetId="34" hidden="1">'Figure 5.1'!$A$3:$B$62</definedName>
    <definedName name="_Hlk160096097" localSheetId="28">'Figure 3.7'!$A$116</definedName>
    <definedName name="_Hlk160096296" localSheetId="28">'Figure 3.7'!$A$118</definedName>
    <definedName name="_Hlk81297340" localSheetId="20">'Figure 2.7'!$A$121</definedName>
    <definedName name="_Toc165576873" localSheetId="12">'Figure 1.13'!$A$1</definedName>
    <definedName name="_Toc167374984" localSheetId="32">'Figure 4.3'!$A$28</definedName>
    <definedName name="lookup">#REF!</definedName>
    <definedName name="OLE_LINK1" localSheetId="13">'Figure 2.1'!$A$43</definedName>
    <definedName name="_xlnm.Print_Area" localSheetId="33">'Figure 4.4'!$A$2:$M$28</definedName>
    <definedName name="_xlnm.Print_Area" localSheetId="35">'Figure 5.2'!$A$1:$S$28</definedName>
    <definedName name="_xlnm.Print_Area" localSheetId="25">'Figures 3.5A 3.5B'!$A$1:$R$34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54" l="1"/>
  <c r="H80" i="54"/>
  <c r="I80" i="54"/>
  <c r="D5" i="50"/>
  <c r="D6" i="50"/>
  <c r="D7" i="50"/>
  <c r="D8" i="50"/>
  <c r="D9" i="50"/>
  <c r="D10" i="50"/>
  <c r="D11" i="50"/>
  <c r="C24" i="47"/>
  <c r="C23" i="47"/>
  <c r="C22" i="47"/>
  <c r="C21" i="47"/>
  <c r="C20" i="47"/>
  <c r="C19" i="47"/>
  <c r="C18" i="47"/>
  <c r="C17" i="47"/>
  <c r="C16" i="47"/>
  <c r="C15" i="47"/>
  <c r="C14" i="47"/>
  <c r="C13" i="47"/>
  <c r="C12" i="47"/>
  <c r="C11" i="47"/>
  <c r="C10" i="47"/>
  <c r="C9" i="47"/>
  <c r="C8" i="47"/>
  <c r="C7" i="47"/>
  <c r="C6" i="47"/>
  <c r="C5" i="47"/>
  <c r="C4" i="47"/>
  <c r="H80" i="30"/>
  <c r="G80" i="30"/>
  <c r="A41" i="22"/>
  <c r="A42" i="22"/>
  <c r="A4" i="22"/>
  <c r="A5" i="22"/>
  <c r="A6" i="22"/>
  <c r="A7" i="22"/>
  <c r="A8" i="22"/>
  <c r="A9" i="22"/>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alcChain>
</file>

<file path=xl/sharedStrings.xml><?xml version="1.0" encoding="utf-8"?>
<sst xmlns="http://schemas.openxmlformats.org/spreadsheetml/2006/main" count="1514" uniqueCount="1037">
  <si>
    <t>Identifiant de l’unité de santé publique</t>
  </si>
  <si>
    <t>Nom de l’unité de santé publique</t>
  </si>
  <si>
    <t>Taux d’incidence normalisé selon l’âge (intervalle de confiance à 95 %)</t>
  </si>
  <si>
    <t>La circonscription sanitaire du district d’Algoma</t>
  </si>
  <si>
    <t>689,5 (483,4 à 895,5)</t>
  </si>
  <si>
    <t>Circonscription sanitaire du comté de Brant</t>
  </si>
  <si>
    <t>Circonscription sanitaire régionale de Durham</t>
  </si>
  <si>
    <t>Circonscription sanitaire de Grey Bruce</t>
  </si>
  <si>
    <t>793,1 (606,0 à 980,2)</t>
  </si>
  <si>
    <t>Circonscription sanitaire de Haldimand-Norfolk</t>
  </si>
  <si>
    <t>Circonscription sanitaire du district de Haliburton, Kawartha et Pine Ridge</t>
  </si>
  <si>
    <t>660,6 (498,8 à 822,5)</t>
  </si>
  <si>
    <t>Circonscription sanitaire régionale de Halton</t>
  </si>
  <si>
    <t>Circonscription sanitaire de la ville de Hamilton</t>
  </si>
  <si>
    <t>Circonscription sanitaire des comtés de Hastings et Prince Edward</t>
  </si>
  <si>
    <t>679,3 (501,4 à 857,3)</t>
  </si>
  <si>
    <t>Circonscription sanitaire du district de Huron et Perth</t>
  </si>
  <si>
    <t>Circonscription sanitaire de Chatham-Kent</t>
  </si>
  <si>
    <t>Circonscription sanitaire de Kingston, Frontenac et Lennox et Addington</t>
  </si>
  <si>
    <t>683,1 (511,7 à 854,5)</t>
  </si>
  <si>
    <t>Circonscription sanitaire de Lambton</t>
  </si>
  <si>
    <t>Circonscription sanitaire du district de Leeds, Grenville et Lanark</t>
  </si>
  <si>
    <t>722,5 (549,5 à 895,5)</t>
  </si>
  <si>
    <t>Circonscription sanitaire de Middlesex-London</t>
  </si>
  <si>
    <t>Circonscription sanitaire régionale de Niagara</t>
  </si>
  <si>
    <t>Circonscription sanitaire du district de North Bay Parry Sound</t>
  </si>
  <si>
    <t>Circonscription sanitaire du Nord-Ouest</t>
  </si>
  <si>
    <t>570,0 (271,4 à 868,6)</t>
  </si>
  <si>
    <t>Circonscription sanitaire de la ville d’Ottawa</t>
  </si>
  <si>
    <t>Circonscription sanitaire du Sud-Ouest</t>
  </si>
  <si>
    <t>Circonscription sanitaire régionale de Peel</t>
  </si>
  <si>
    <t>Circonscription sanitaire du comté et de la ville de Peterborough</t>
  </si>
  <si>
    <t>791,0 (583,8 à 998,1)</t>
  </si>
  <si>
    <t>Circonscription sanitaire de Porcupine</t>
  </si>
  <si>
    <t>Circonscription sanitaire du comté et du district de Renfrew</t>
  </si>
  <si>
    <t>669,5 (441,1 à 898,0)</t>
  </si>
  <si>
    <t>Circonscription sanitaire de l’Est de l’Ontario</t>
  </si>
  <si>
    <t>Circonscription sanitaire du district de Simcoe Muskoka</t>
  </si>
  <si>
    <t>Circonscription sanitaire de Sudbury et son district</t>
  </si>
  <si>
    <t xml:space="preserve"> Circonscription sanitaire du district de Thunder Bay</t>
  </si>
  <si>
    <t>Circonscription sanitaire de Timiskaming</t>
  </si>
  <si>
    <t>516,9 (158,7 à 875,1)</t>
  </si>
  <si>
    <t>Circonscription sanitaire de Waterloo</t>
  </si>
  <si>
    <t>Circonscription sanitaire de Wellington-Dufferin-Guelph</t>
  </si>
  <si>
    <t>Circonscription sanitaire de Windsor-Comté d’Essex</t>
  </si>
  <si>
    <t>Circonscription sanitaire régionale de York</t>
  </si>
  <si>
    <t>Circonscription sanitaire de la ville de Toronto</t>
  </si>
  <si>
    <t>Total (2020-2022)</t>
  </si>
  <si>
    <t>Mois du diagnostic</t>
  </si>
  <si>
    <t>Janv.</t>
  </si>
  <si>
    <t>Févr.</t>
  </si>
  <si>
    <t>Mars</t>
  </si>
  <si>
    <t>Avril</t>
  </si>
  <si>
    <t>Mai</t>
  </si>
  <si>
    <t>Juin</t>
  </si>
  <si>
    <t>Juil.</t>
  </si>
  <si>
    <t>Août</t>
  </si>
  <si>
    <t>Sept.</t>
  </si>
  <si>
    <t>Oct.</t>
  </si>
  <si>
    <t>Nov.</t>
  </si>
  <si>
    <t>Déc.</t>
  </si>
  <si>
    <t>Type de cancer</t>
  </si>
  <si>
    <t>Poumon</t>
  </si>
  <si>
    <t>Colorectal</t>
  </si>
  <si>
    <t>Col de l’utérus</t>
  </si>
  <si>
    <t>Sein (femmes)</t>
  </si>
  <si>
    <t>Population</t>
  </si>
  <si>
    <t>Taux brut par 1 000 personnes (IC à 95 %)</t>
  </si>
  <si>
    <t xml:space="preserve">Taux standardisé selon l’âge par 1 000 personnes (IC à 95 %) </t>
  </si>
  <si>
    <t>Personnes atteintes de cancer (diagnostiqué de 2015 à 2020)</t>
  </si>
  <si>
    <t>12,9 (12,3 à 13,5)</t>
  </si>
  <si>
    <t>6,8 (6,0 à 7,6)</t>
  </si>
  <si>
    <t>Population générale (en excluant les personnes atteintes de cancer ayant reçu un diagnostic entre 2015 et 2020)</t>
  </si>
  <si>
    <t>2,6 (2,6 à 2,6)</t>
  </si>
  <si>
    <t>3,3 (3,3 à 3,4)</t>
  </si>
  <si>
    <t>Mois du décès</t>
  </si>
  <si>
    <t>Différence en pourcentage dans le nombre de décès</t>
  </si>
  <si>
    <t>Année et mois du décès</t>
  </si>
  <si>
    <t>Intervalle de prédiction supérieur à 95 % pour le nombre de décès prévus</t>
  </si>
  <si>
    <t>Nombre prévu de décès</t>
  </si>
  <si>
    <r>
      <rPr>
        <b/>
        <sz val="12"/>
        <color theme="1"/>
        <rFont val="Calibri"/>
        <family val="2"/>
        <scheme val="minor"/>
      </rPr>
      <t>Figure 1.10 </t>
    </r>
    <r>
      <rPr>
        <sz val="12"/>
        <color theme="1"/>
        <rFont val="Calibri"/>
        <family val="2"/>
        <scheme val="minor"/>
      </rPr>
      <t xml:space="preserve">Taux de mortalité prématurée chez les personnes atteintes de cancer, Ontario, avant la pandémie de COVID-19 (2017) et première année de la pandémie (2020) </t>
    </r>
  </si>
  <si>
    <t>Taux brut</t>
  </si>
  <si>
    <t>Taux normalisé selon l’âge</t>
  </si>
  <si>
    <t>Tous les cancers combinés (2020)</t>
  </si>
  <si>
    <t>Tous les cancers combinés (2017)</t>
  </si>
  <si>
    <r>
      <rPr>
        <b/>
        <sz val="12"/>
        <color theme="1"/>
        <rFont val="Calibri"/>
        <family val="2"/>
        <scheme val="minor"/>
      </rPr>
      <t>Figure 1.11</t>
    </r>
    <r>
      <rPr>
        <sz val="12"/>
        <color theme="1"/>
        <rFont val="Calibri"/>
        <family val="2"/>
        <scheme val="minor"/>
      </rPr>
      <t xml:space="preserve"> Taux de mortalité prématurée chez les personnes atteintes de cancer selon le statut de COVID-19, Ontario, 2020 </t>
    </r>
  </si>
  <si>
    <t>Tous les cancers combinés et diagnostics positifs pour la COVID-19 (2020)</t>
  </si>
  <si>
    <t>Tous les cancers combinés et résultats négatifs pour la COVID-19/absence de dépistage (2020)</t>
  </si>
  <si>
    <t>Tous les cancers</t>
  </si>
  <si>
    <t>Vessie</t>
  </si>
  <si>
    <t>Cerveau</t>
  </si>
  <si>
    <t>Leucémie</t>
  </si>
  <si>
    <t>Mélanome</t>
  </si>
  <si>
    <t>Lymphome non hodgkinien</t>
  </si>
  <si>
    <t>Utérus</t>
  </si>
  <si>
    <r>
      <rPr>
        <b/>
        <sz val="12"/>
        <color theme="1"/>
        <rFont val="Calibri"/>
        <family val="2"/>
        <scheme val="minor"/>
      </rPr>
      <t>Figure 2.2</t>
    </r>
    <r>
      <rPr>
        <sz val="12"/>
        <color theme="1"/>
        <rFont val="Calibri"/>
        <family val="2"/>
        <scheme val="minor"/>
      </rPr>
      <t> Valeurs d’incidences et taux normalisés selon l’âge, par sexe binaire, pour tous les cancers combinés, Ontario, 1986 à 2024</t>
    </r>
  </si>
  <si>
    <t>IC à 95 % des TINA</t>
  </si>
  <si>
    <t>124,2 à 157,6</t>
  </si>
  <si>
    <t>114,5 à 146,3</t>
  </si>
  <si>
    <t>149,2 à 184,7</t>
  </si>
  <si>
    <t>134,7 à 168,4</t>
  </si>
  <si>
    <t>120,8 à 152,5</t>
  </si>
  <si>
    <t>140,3 à 174</t>
  </si>
  <si>
    <t>128,7 à 160,8</t>
  </si>
  <si>
    <t>136,3 à 169,2</t>
  </si>
  <si>
    <t>136,8 à 169,5</t>
  </si>
  <si>
    <t>135,1 à 167,6</t>
  </si>
  <si>
    <t>144,4 à 178</t>
  </si>
  <si>
    <t>134,6 à 167,2</t>
  </si>
  <si>
    <t>139,6 à 172,7</t>
  </si>
  <si>
    <t>131,6 à 163,6</t>
  </si>
  <si>
    <t>126,5 à 158,2</t>
  </si>
  <si>
    <t>141 à 174,5</t>
  </si>
  <si>
    <t>139,4 à 172,9</t>
  </si>
  <si>
    <t>134,2 à 167,1</t>
  </si>
  <si>
    <t>144,4 à 178,4</t>
  </si>
  <si>
    <t>142,2 à 176,1</t>
  </si>
  <si>
    <t>156,2 à 191,6</t>
  </si>
  <si>
    <t>152,2 à 187,1</t>
  </si>
  <si>
    <t>166,9 à 203,4</t>
  </si>
  <si>
    <t>149,9 à 184,6</t>
  </si>
  <si>
    <t>167 à 203,6</t>
  </si>
  <si>
    <t>164,8 à 201,1</t>
  </si>
  <si>
    <t>170,1 à 207</t>
  </si>
  <si>
    <t>181,2 à 219,3</t>
  </si>
  <si>
    <t>159,8 à 195,4</t>
  </si>
  <si>
    <t>161,2 à 196,9</t>
  </si>
  <si>
    <t>159,2 à 194,5</t>
  </si>
  <si>
    <t>160,6 à 195,9</t>
  </si>
  <si>
    <t>156,1 à 191,1</t>
  </si>
  <si>
    <t>154,2 à 189,1</t>
  </si>
  <si>
    <t>146,2 à 180,1</t>
  </si>
  <si>
    <t>TSR signifie « taux de survie relative »</t>
  </si>
  <si>
    <t>IC signifie « intervalle de confiance »</t>
  </si>
  <si>
    <r>
      <rPr>
        <b/>
        <sz val="12"/>
        <rFont val="Calibri"/>
        <family val="2"/>
        <scheme val="minor"/>
      </rPr>
      <t>Abréviation</t>
    </r>
    <r>
      <rPr>
        <sz val="12"/>
        <rFont val="Calibri"/>
        <family val="2"/>
        <scheme val="minor"/>
      </rPr>
      <t> : PSG signifie « proportion de survie globale »</t>
    </r>
  </si>
  <si>
    <r>
      <rPr>
        <b/>
        <sz val="12"/>
        <color theme="1"/>
        <rFont val="Calibri"/>
        <family val="2"/>
        <scheme val="minor"/>
      </rPr>
      <t>Abréviation :</t>
    </r>
    <r>
      <rPr>
        <sz val="12"/>
        <color theme="1"/>
        <rFont val="Calibri"/>
        <family val="2"/>
        <scheme val="minor"/>
      </rPr>
      <t xml:space="preserve"> TSR signifie « taux de survie relative »</t>
    </r>
  </si>
  <si>
    <t>92,3 à 93,6</t>
  </si>
  <si>
    <t>80,6 à 82,7</t>
  </si>
  <si>
    <t>78,0 à 80,5</t>
  </si>
  <si>
    <t>76,3 à 79,7</t>
  </si>
  <si>
    <t>98,0 à 98,7</t>
  </si>
  <si>
    <t>97,3 à 98,4</t>
  </si>
  <si>
    <t>97,1 à 98,4</t>
  </si>
  <si>
    <t>97,4 à 99,0</t>
  </si>
  <si>
    <t>94,4 à 97,1</t>
  </si>
  <si>
    <t>93,5 à 96,6</t>
  </si>
  <si>
    <t>92,2 à 96,1</t>
  </si>
  <si>
    <t>54,6 à 57,7</t>
  </si>
  <si>
    <t>32,0 à 35,3</t>
  </si>
  <si>
    <t>29,0 à 32,7</t>
  </si>
  <si>
    <t>27,8 à 31,7</t>
  </si>
  <si>
    <t>96,9 à 97,5</t>
  </si>
  <si>
    <t>92,0 à 93,2</t>
  </si>
  <si>
    <t>90,0 à 91,7</t>
  </si>
  <si>
    <t>89,8 à 91,6</t>
  </si>
  <si>
    <t>34,9 à 37,6</t>
  </si>
  <si>
    <t>14,1 à 16,2</t>
  </si>
  <si>
    <t>12,0 à 14,3</t>
  </si>
  <si>
    <t>11,5 à 14,1</t>
  </si>
  <si>
    <t>76,2 à 79,1</t>
  </si>
  <si>
    <t>47,6 à 51,3</t>
  </si>
  <si>
    <t>39,3 à 43,3</t>
  </si>
  <si>
    <t>38,1 à 42,4</t>
  </si>
  <si>
    <t>81,0 à 83,4</t>
  </si>
  <si>
    <t>63,1 à 66,3</t>
  </si>
  <si>
    <t>53,4 à 57,2</t>
  </si>
  <si>
    <t>46,1 à 50,5</t>
  </si>
  <si>
    <t>80,5 à 82,0</t>
  </si>
  <si>
    <t>69,0 à 71,1</t>
  </si>
  <si>
    <t>60,8 à 63,4</t>
  </si>
  <si>
    <t>56,5 à 59,6</t>
  </si>
  <si>
    <t>77,8 à 80,6</t>
  </si>
  <si>
    <t>53,2 à 57,1</t>
  </si>
  <si>
    <t>35,9 à 40,4</t>
  </si>
  <si>
    <t>28,3 à 33,8</t>
  </si>
  <si>
    <t>94,7 à 95,8</t>
  </si>
  <si>
    <t>87,3 à 89,3</t>
  </si>
  <si>
    <t>84,3 à 87,0</t>
  </si>
  <si>
    <t>83,5 à 86,7</t>
  </si>
  <si>
    <t>52,9 à 54,1</t>
  </si>
  <si>
    <t>28,1 à 29,4</t>
  </si>
  <si>
    <t>20,2 à 21,6</t>
  </si>
  <si>
    <t>16,2 à 17,8</t>
  </si>
  <si>
    <t>46,3 à 49,7</t>
  </si>
  <si>
    <t>21,4 à 24,6</t>
  </si>
  <si>
    <t>16,1 à 19,3</t>
  </si>
  <si>
    <t>15,0 à 18,4</t>
  </si>
  <si>
    <t>75,1 à 77,3</t>
  </si>
  <si>
    <t>61,0 à 63,8</t>
  </si>
  <si>
    <t>54,8 à 58,1</t>
  </si>
  <si>
    <t>52,4 à 56,2</t>
  </si>
  <si>
    <t>78,4 à 83,6</t>
  </si>
  <si>
    <t>58,2 à 65,2</t>
  </si>
  <si>
    <t>45,9 à 53,9</t>
  </si>
  <si>
    <t>36,0 à 44,8</t>
  </si>
  <si>
    <t>87,1 à 88,8</t>
  </si>
  <si>
    <t>77,5 à 80,0</t>
  </si>
  <si>
    <t>69,0 à 72,3</t>
  </si>
  <si>
    <t>64,6 à 68,8</t>
  </si>
  <si>
    <t>89,8 à 93,2</t>
  </si>
  <si>
    <t>85,3 à 89,7</t>
  </si>
  <si>
    <t>81,6 à 87,0</t>
  </si>
  <si>
    <t>79,1 à 85,0</t>
  </si>
  <si>
    <t>42,8 à 47,0</t>
  </si>
  <si>
    <t>17,7 à 21,3</t>
  </si>
  <si>
    <t>14,5 à 18,4</t>
  </si>
  <si>
    <t>12,6 à 17,0</t>
  </si>
  <si>
    <t>81,3 à 82,4</t>
  </si>
  <si>
    <t>64,2 à 65,8</t>
  </si>
  <si>
    <t>58,3 à 60,2</t>
  </si>
  <si>
    <t>56,4 à 58,7</t>
  </si>
  <si>
    <t>88,5 à 91,6</t>
  </si>
  <si>
    <t>72,3 à 76,9</t>
  </si>
  <si>
    <t>68,6 à 73,7</t>
  </si>
  <si>
    <t>67,0 à 72,6</t>
  </si>
  <si>
    <t>97,1 à 97,6</t>
  </si>
  <si>
    <t>89,1 à 90,1</t>
  </si>
  <si>
    <t>83,5 à 84,9</t>
  </si>
  <si>
    <t>80,4 à 82,1</t>
  </si>
  <si>
    <t>53,0 à 56,7</t>
  </si>
  <si>
    <t>25,1 à 28,5</t>
  </si>
  <si>
    <t>21,1 à 24,3</t>
  </si>
  <si>
    <t>18,7 à 21,9</t>
  </si>
  <si>
    <t>88,7 à 90,1</t>
  </si>
  <si>
    <t>77,4 à 79,6</t>
  </si>
  <si>
    <t>69,1 à 72,2</t>
  </si>
  <si>
    <t>60,4 à 65,2</t>
  </si>
  <si>
    <t>80,3 à 80,7</t>
  </si>
  <si>
    <t>67,1 à 67,5</t>
  </si>
  <si>
    <t>62,1 à 62,7</t>
  </si>
  <si>
    <t>60,1 à 60,8</t>
  </si>
  <si>
    <t>98,5 à 99,9</t>
  </si>
  <si>
    <t>91,7 à 93,2</t>
  </si>
  <si>
    <t>73,8 à 76,9</t>
  </si>
  <si>
    <t>26,2 à 31,3</t>
  </si>
  <si>
    <t>88,8 à 91,4</t>
  </si>
  <si>
    <t>83,2 à 86,0</t>
  </si>
  <si>
    <t>68,4 à 71,2</t>
  </si>
  <si>
    <t>12,3 à 14,5</t>
  </si>
  <si>
    <t>Colon</t>
  </si>
  <si>
    <t>88,3 à 91,7</t>
  </si>
  <si>
    <t>85,4 à 88,7</t>
  </si>
  <si>
    <t>65,6 à 69,1</t>
  </si>
  <si>
    <t>10,9 à 13,5</t>
  </si>
  <si>
    <t>Rectum</t>
  </si>
  <si>
    <t>86,6 à 91,3</t>
  </si>
  <si>
    <t>72,1 à 78,9</t>
  </si>
  <si>
    <t>71,4 à 76,4</t>
  </si>
  <si>
    <t>13,1 à 18,3</t>
  </si>
  <si>
    <t>63,9 à 67,0</t>
  </si>
  <si>
    <t>40,5 à 45,2</t>
  </si>
  <si>
    <t>19,0 à 21,5</t>
  </si>
  <si>
    <t>4,6 à 5,5</t>
  </si>
  <si>
    <t>Cancer du poumon non à petites cellules</t>
  </si>
  <si>
    <t>65,4 à 68,8</t>
  </si>
  <si>
    <t>42,4 à 47,9</t>
  </si>
  <si>
    <t>20,3 à 23,4</t>
  </si>
  <si>
    <t>5,4 à 6,7</t>
  </si>
  <si>
    <t>Cancer du poumon à petites cellules</t>
  </si>
  <si>
    <t>25,4 à 43,4</t>
  </si>
  <si>
    <t>11,0 à 25,3</t>
  </si>
  <si>
    <t>11,8 à 17,4</t>
  </si>
  <si>
    <t>1,7 à 3,1</t>
  </si>
  <si>
    <t>96,3 à 100,0</t>
  </si>
  <si>
    <t>98,1 à 99,9</t>
  </si>
  <si>
    <t>96,0 à 99,9</t>
  </si>
  <si>
    <t>43,8 à 48,6</t>
  </si>
  <si>
    <t>Population</t>
  </si>
  <si>
    <t>Bruts</t>
  </si>
  <si>
    <t>Normalisé selon l’âge</t>
  </si>
  <si>
    <t>Tous les cancers combinés (2020)</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</si>
  <si>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</si>
  <si>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</si>
  <si>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</si>
  <si>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</si>
  <si>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</si>
  <si>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</si>
  <si>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</si>
  <si>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</si>
  <si>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</si>
  <si>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</si>
  <si>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</si>
  <si>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</si>
  <si>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</si>
  <si>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</si>
  <si>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</si>
  <si>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</si>
  <si>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</si>
  <si>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</si>
  <si>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</si>
  <si>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</si>
  <si>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</si>
  <si>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</si>
  <si>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</si>
  <si>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</si>
  <si>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</si>
  <si>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</si>
  <si>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</si>
  <si>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</si>
  <si>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</si>
  <si>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</si>
  <si>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</si>
  <si>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</si>
  <si>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</si>
  <si>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</si>
  <si>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</si>
  <si>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Type de cancer</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</si>
  <si>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</si>
  <si>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</si>
  <si>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</si>
  <si>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</si>
  <si>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</si>
  <si>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</si>
  <si>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</si>
  <si>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</si>
  <si>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</si>
  <si>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</si>
  <si>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</si>
  <si>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</si>
  <si>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</si>
  <si>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</si>
  <si>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</si>
  <si>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</si>
  <si>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</si>
  <si>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</si>
  <si>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</si>
  <si>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</si>
  <si>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</si>
  <si>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</si>
  <si>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</si>
  <si>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</si>
  <si>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</si>
  <si>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</si>
  <si>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</si>
  <si>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</si>
  <si>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</si>
  <si>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</si>
  <si>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</si>
  <si>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</si>
  <si>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</si>
  <si>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</si>
  <si>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</si>
  <si>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Cas supplémentaires attribuables au vieillissement</t>
  </si>
  <si>
    <t>Cas supplémentaires attribuables à la croissance démographique</t>
  </si>
  <si>
    <t>Incidences de référence du cancer en 1986</t>
  </si>
  <si>
    <t>Année du diagnostic</t>
  </si>
  <si>
    <t>Nouveaux cas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</si>
  <si>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</si>
  <si>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</si>
  <si>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</si>
  <si>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</si>
  <si>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</si>
  <si>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</si>
  <si>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</si>
  <si>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</si>
  <si>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</si>
  <si>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</si>
  <si>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</si>
  <si>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</si>
  <si>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</si>
  <si>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</si>
  <si>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</si>
  <si>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</si>
  <si>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</si>
  <si>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</si>
  <si>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</si>
  <si>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</si>
  <si>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</si>
  <si>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</si>
  <si>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</si>
  <si>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</si>
  <si>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</si>
  <si>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</si>
  <si>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</si>
  <si>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</si>
  <si>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</si>
  <si>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</si>
  <si>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</si>
  <si>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</si>
  <si>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</si>
  <si>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</si>
  <si>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</si>
  <si>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</si>
  <si>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Lymphome de Hodgkin</t>
  </si>
  <si>
    <t>Larynx</t>
  </si>
  <si>
    <t>Col de l’utérus</t>
  </si>
  <si>
    <t>S.O.</t>
  </si>
  <si>
    <t>Estomac</t>
  </si>
  <si>
    <t>Testicules</t>
  </si>
  <si>
    <t>S.O.</t>
  </si>
  <si>
    <t>Colorectal</t>
  </si>
  <si>
    <t>Sein (femmes)</t>
  </si>
  <si>
    <t>S.O.</t>
  </si>
  <si>
    <t>Ovaire</t>
  </si>
  <si>
    <t>S.O.</t>
  </si>
  <si>
    <t>Poumon</t>
  </si>
  <si>
    <t>Prostate</t>
  </si>
  <si>
    <t>S.O.</t>
  </si>
  <si>
    <t>Cavité buccale et pharynx</t>
  </si>
  <si>
    <t>Tous les cancers</t>
  </si>
  <si>
    <t>Leucémie</t>
  </si>
  <si>
    <t>Rein</t>
  </si>
  <si>
    <t>Vessie</t>
  </si>
  <si>
    <t>Myélome</t>
  </si>
  <si>
    <t>Pancréas</t>
  </si>
  <si>
    <t>Cerveau</t>
  </si>
  <si>
    <t>Lymphome non hodgkinien</t>
  </si>
  <si>
    <t>Œsophage</t>
  </si>
  <si>
    <t>Utérus</t>
  </si>
  <si>
    <t>S.O.</t>
  </si>
  <si>
    <t>Mélanome</t>
  </si>
  <si>
    <t>Thyroïde</t>
  </si>
  <si>
    <t>Foie</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</si>
  <si>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</si>
  <si>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</si>
  <si>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</si>
  <si>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</si>
  <si>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</si>
  <si>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</si>
  <si>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</si>
  <si>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</si>
  <si>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</si>
  <si>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</si>
  <si>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</si>
  <si>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</si>
  <si>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</si>
  <si>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</si>
  <si>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</si>
  <si>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</si>
  <si>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</si>
  <si>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</si>
  <si>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</si>
  <si>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</si>
  <si>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</si>
  <si>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</si>
  <si>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</si>
  <si>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</si>
  <si>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</si>
  <si>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</si>
  <si>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</si>
  <si>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</si>
  <si>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</si>
  <si>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</si>
  <si>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</si>
  <si>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</si>
  <si>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</si>
  <si>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</si>
  <si>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</si>
  <si>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</si>
  <si>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IC à 95 %</t>
  </si>
  <si>
    <t>Utérus</t>
  </si>
  <si>
    <t>Thyroïde</t>
  </si>
  <si>
    <t>97,1 à 98,4</t>
  </si>
  <si>
    <t>Testicules</t>
  </si>
  <si>
    <t>Estomac</t>
  </si>
  <si>
    <t>Prostate</t>
  </si>
  <si>
    <t>Pancréas</t>
  </si>
  <si>
    <t>Ovaire</t>
  </si>
  <si>
    <t>Cavité buccale et pharynx</t>
  </si>
  <si>
    <t>Lymphome non hodgkinien</t>
  </si>
  <si>
    <t>Myélome</t>
  </si>
  <si>
    <t>Mélanome</t>
  </si>
  <si>
    <t>Poumon</t>
  </si>
  <si>
    <t>Foie</t>
  </si>
  <si>
    <t>Leucémie</t>
  </si>
  <si>
    <t>Larynx</t>
  </si>
  <si>
    <t>Rein</t>
  </si>
  <si>
    <t>Lymphome de Hodgkin</t>
  </si>
  <si>
    <t>Œsophage</t>
  </si>
  <si>
    <t>Colorectal</t>
  </si>
  <si>
    <t>Col de l’utérus</t>
  </si>
  <si>
    <t>Sein (femmes)</t>
  </si>
  <si>
    <t>Cerveau</t>
  </si>
  <si>
    <t>Vessie</t>
  </si>
  <si>
    <t>Tous les cancers</t>
  </si>
  <si>
    <t>Sein (femmes)</t>
  </si>
  <si>
    <t>Colorectal</t>
  </si>
  <si>
    <t>Poumon</t>
  </si>
  <si>
    <t>Prostate</t>
  </si>
  <si>
    <t>Année du diagnostic</t>
  </si>
  <si>
    <t>Différence dans le nombre de nouveaux cas par rapport à 2019</t>
  </si>
  <si>
    <t>Population</t>
  </si>
  <si>
    <t>Année du décès</t>
  </si>
  <si>
    <t>Nombre de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</si>
  <si>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</si>
  <si>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</si>
  <si>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</si>
  <si>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</si>
  <si>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</si>
  <si>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</si>
  <si>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</si>
  <si>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</si>
  <si>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</si>
  <si>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</si>
  <si>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</si>
  <si>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</si>
  <si>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</si>
  <si>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</si>
  <si>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</si>
  <si>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</si>
  <si>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</si>
  <si>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</si>
  <si>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</si>
  <si>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</si>
  <si>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</si>
  <si>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</si>
  <si>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</si>
  <si>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</si>
  <si>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</si>
  <si>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</si>
  <si>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</si>
  <si>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</si>
  <si>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</si>
  <si>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</si>
  <si>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</si>
  <si>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</si>
  <si>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</si>
  <si>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</si>
  <si>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</si>
  <si>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</si>
  <si>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</si>
  <si>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</si>
  <si>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</si>
  <si>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</si>
  <si>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</si>
  <si>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</si>
  <si>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</si>
  <si>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</si>
  <si>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</si>
  <si>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</si>
  <si>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</si>
  <si>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</si>
  <si>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Année du décès</t>
  </si>
  <si>
    <t>Mois du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</si>
  <si>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</si>
  <si>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</si>
  <si>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</si>
  <si>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</si>
  <si>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</si>
  <si>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</si>
  <si>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</si>
  <si>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</si>
  <si>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</si>
  <si>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</si>
  <si>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</si>
  <si>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</si>
  <si>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</si>
  <si>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</si>
  <si>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</si>
  <si>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</si>
  <si>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</si>
  <si>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</si>
  <si>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</si>
  <si>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</si>
  <si>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</si>
  <si>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</si>
  <si>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</si>
  <si>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</si>
  <si>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</si>
  <si>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</si>
  <si>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</si>
  <si>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</si>
  <si>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</si>
  <si>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</si>
  <si>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</si>
  <si>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</si>
  <si>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</si>
  <si>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</si>
  <si>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</si>
  <si>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</si>
  <si>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1 380,2 (1 079,6 à 1 680,7)</t>
  </si>
  <si>
    <t>1 701,3 (1 545,4 à 1 857,3)</t>
  </si>
  <si>
    <t>1 414,3 (1 104,4 à 1 724,2)</t>
  </si>
  <si>
    <t>1 651,3 (1 485,7 à 1 816,9)</t>
  </si>
  <si>
    <t>2 315,3 (2 115,9 à 2 514,6)</t>
  </si>
  <si>
    <t>982,4 (737,9 à 1 227,0)</t>
  </si>
  <si>
    <t>1 922,4 (1 568,0 à 2 276,9)</t>
  </si>
  <si>
    <t>1 134,8 (832,2 à 1 437,5)</t>
  </si>
  <si>
    <t>1 273,1 (1 113,4 à 1 432,9)</t>
  </si>
  <si>
    <t>1 950 (1 764,2 à 2 135,8)</t>
  </si>
  <si>
    <t>1 399,5 (1 280,9 à 1 518,1)</t>
  </si>
  <si>
    <t>1 404,7 (1 158,5 à 1 651,0)</t>
  </si>
  <si>
    <t>3 381,5 (3 216,7 à 3 546,4)</t>
  </si>
  <si>
    <t>943,1 (626,1 à 1 260,1)</t>
  </si>
  <si>
    <t>1 566,8 (1 315,2 à 1 818,4)</t>
  </si>
  <si>
    <t>1 206,6 (1 072,9 à 1 340,2)</t>
  </si>
  <si>
    <t>917,8 (719,2 à 1 116,5)</t>
  </si>
  <si>
    <t>948,8 (723,3 à 1 174,3)</t>
  </si>
  <si>
    <t>1 652,2 (1 477,6 à 1 826,8)</t>
  </si>
  <si>
    <t>1 316,8 (1 104,6 à 1 528,9)</t>
  </si>
  <si>
    <t>2 598,5 (2 360,3 à 2 836,7)</t>
  </si>
  <si>
    <t>2 551,3 (2 405,0 à 2 697,7)</t>
  </si>
  <si>
    <t>2 998,4 (2894,5 à 3 102,2)</t>
  </si>
  <si>
    <t>•	Les taux d’incidence ont été uniformisés indirectement en utilisant les taux par âge parmi les personnes ayant reçu un diagnostic de cancer en Ontario de 2015 à 2020.</t>
  </si>
  <si>
    <t>•	Le nombre de cas de COVID-19 dans la Solution de gestion des cas et des contacts est sous-estimé, car toutes les personnes atteintes de COVID-19 ne développent pas de symptômes, ne cherchent pas de traitement médical ou de dépistage, ce qui fait que la maladie n’est pas déclarée. La source de données ne comprend que les cas confirmés.</t>
  </si>
  <si>
    <t>•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</si>
  <si>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Les années ayant un arrière-plan bleu indiquent des décomptes provisoires de cas de cancer et doivent donc être interprétées avec prudence.</t>
  </si>
  <si>
    <t>•	Les données pour les années de diagnostic 2021 et 2022 sont provisoires; elles ne comprennent pas les quelques 1,4 % des cas de personnes qui sont identifiées comme ayant le cancer seulement au moment du décès, car cette information n’était pas disponible dans le Registre des cas de cancer de l’Ontario au moment de l’analyse. De plus, les données pour l’année de diagnostic 2022 comprennent certains cas qui étaient encore en cours de validation par le registre.</t>
  </si>
  <si>
    <t>•	Les chiffres d’incidence annuelle sont comparés aux cas diagnostiqués en 2019, année où il y a eu 84 332 nouveaux cas de cancer.</t>
  </si>
  <si>
    <t xml:space="preserve">•	Les cas pour lesquels le stade était inconnu ou qui n’étaient pas stadifiés par le RCCO ont été exclus de cette analyse. Au fil des années, les nombres de cas étaient les suivants : prostate n = 21 256 (à l’exclusion des cas ayant un stade inconnu ou non stadifiés = 4 503); sein (femmes) n = 29 356 (à l’exclusion des cas ayant un stade inconnu ou non stadifiés = 4 669); colorectal n = 18 964 (à l’exclusion des cas ayant un stade inconnu ou non stadifiés = 5 549); poumon n = 25 568 (à l’exclusion des cas ayant un stade inconnu ou non stadifiés = 4 747); col de l’utérus n = 1 576 (à l’exclusion des cas ayant un stade inconnu ou non stadifiés = 269). </t>
  </si>
  <si>
    <t xml:space="preserve">•	Les taux sont par tranche de 1 000 jours-personnes. </t>
  </si>
  <si>
    <t xml:space="preserve">•	Les taux normalisés selon l’âge sont normalisés selon la répartition par âge de la population canadienne type en 2011. </t>
  </si>
  <si>
    <t xml:space="preserve">•	Les personnes atteintes de cancer comprennent celles qui ont été diagnostiquées entre 2015 et 2020. Les personnes ayant un cas confirmé de COVID-19 avant leur diagnostic de cancer ont été incluses dans le groupe de la population générale. </t>
  </si>
  <si>
    <t>•Les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</si>
  <si>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Décès attribuables à toutes les causes chez les personnes atteintes de cancer diagnostiqué de 1981 à 2022.</t>
  </si>
  <si>
    <t>•	Les données pour 2021 et 2022 ne comprennent pas les décès parmi les quelques 1,4 % de personnes dont les nouveaux cas ont été déterminés comme étant atteintes de cancer uniquement au moment du décès (c.-à-d. les cas confirmés par certificat de décès uniquement).</t>
  </si>
  <si>
    <t xml:space="preserve">•	Les décès de 2019 à 2021 incluent les personnes diagnostiquées avec le cancer de 1981 à 2021. </t>
  </si>
  <si>
    <t>•	Le nombre prévu de décès a été calculé en utilisant l’algorithme de Farrington (voir Annexe 2 : Analyse), en se basant sur toutes les causes de décès parmi la cohorte de personnes atteintes de cancer de 2015 à 2019.</t>
  </si>
  <si>
    <t>•	La limite supérieure représente l’intervalle de prédiction supérieur à 95 % pour le nombre de décès prévus.</t>
  </si>
  <si>
    <t>—</t>
  </si>
  <si>
    <t>•	Les taux de décès prématurés en 2017 ont été calculés pour la cohorte de personnes ayant reçu un diagnostic de cancer entre 2015 et 2017. Les taux de décès prématurés en 2020 ont été calculés pour la cohorte de personnes ayant reçu un diagnostic de cancer entre 2018 et 2020.</t>
  </si>
  <si>
    <t xml:space="preserve">•	Les taux sont par 1 000 personnes. </t>
  </si>
  <si>
    <t>•	Les taux normalisés selon l’âge sont normalisés selon la répartition par âge de la population canadienne type en 2011.</t>
  </si>
  <si>
    <t xml:space="preserve">•	Les barres d’erreur représentent des intervalles de confiance à 95 %. </t>
  </si>
  <si>
    <t>•	Les taux de décès prématurés en 2020 ont été calculés pour la cohorte de personnes ayant reçu un diagnostic de cancer entre 2018 et 2020.</t>
  </si>
  <si>
    <t>Remarques:</t>
  </si>
  <si>
    <t>•	L’analyse a été limitée aux cas chez les personnes âgées de 15 à 99 ans.</t>
  </si>
  <si>
    <t>•	La méthode de la cohorte a été utilisée pour dériver les taux de survie relative pour toutes les périodes.</t>
  </si>
  <si>
    <t>•	Les cas sont sélectionnés en fonction des normes du programme de surveillance, d’épidémiologie et de résultats finaux de l’Institut national du cancer pour le dénombrement des cancers primaires multiples.</t>
  </si>
  <si>
    <t>•	Les taux de survie relative ont été normalisés selon l’âge en utilisant les Normes internationales de survie au cancer.</t>
  </si>
  <si>
    <t>•	Le cancer de la vessie comprend uniquement les cas de tumeurs malignes (les cas de carcinome in situ de la vessie sont exclus).</t>
  </si>
  <si>
    <t>504,3 (326,8 à 681,8)</t>
  </si>
  <si>
    <t>Taux d’incidence</t>
  </si>
  <si>
    <t xml:space="preserve">  </t>
  </si>
  <si>
    <r>
      <t>Source de données :</t>
    </r>
    <r>
      <rPr>
        <sz val="12"/>
        <color theme="1"/>
        <rFont val="Calibri"/>
        <family val="2"/>
        <scheme val="minor"/>
      </rPr>
      <t> Registre des cas de cancer de l’Ontario (décembre 2022), Santé Ontario (Action Cancer Ontario)</t>
    </r>
  </si>
  <si>
    <r>
      <t>Source de données :</t>
    </r>
    <r>
      <rPr>
        <sz val="12"/>
        <color theme="1"/>
        <rFont val="Calibri"/>
        <family val="2"/>
        <scheme val="minor"/>
      </rPr>
      <t xml:space="preserve"> Registre des cas de cancer de l’Ontario (décembre 2022), Santé Ontario (Action Cancer Ontario)</t>
    </r>
  </si>
  <si>
    <t>Glioblastome</t>
  </si>
  <si>
    <t>Tous les autres gliomes</t>
  </si>
  <si>
    <t>Cerveau et autres cancers du système nerveux - tumeurs non malignes</t>
  </si>
  <si>
    <t>Glandes pituitaires et pinéales et canal crâniopharyngien</t>
  </si>
  <si>
    <t>Méningiomes</t>
  </si>
  <si>
    <t>Cerveau et autres cancers du système nerveux - tumeurs malignes</t>
  </si>
  <si>
    <t>Hypopharynx</t>
  </si>
  <si>
    <t>Nasopharynx</t>
  </si>
  <si>
    <t>Oropharynx</t>
  </si>
  <si>
    <t>Lèvre et cavité buccale</t>
  </si>
  <si>
    <t>Leucémie monocytaire aiguë</t>
  </si>
  <si>
    <t>Leucémie aiguë myéloïde</t>
  </si>
  <si>
    <t>Leucémie myéloïde chronique</t>
  </si>
  <si>
    <t>Leucémie lymphoblastique aiguë</t>
  </si>
  <si>
    <t>Leucémie lymphoïde chronique</t>
  </si>
  <si>
    <t>Poumon - grandes cellules</t>
  </si>
  <si>
    <t>Poumon - petites cellules</t>
  </si>
  <si>
    <t>Poumon - cellule squameuse</t>
  </si>
  <si>
    <t>Poumon - adénocarcinome</t>
  </si>
  <si>
    <t>Utérus - sarcome de l’utérus</t>
  </si>
  <si>
    <t>Utérus - de l’endomètre</t>
  </si>
  <si>
    <t>Mélanome - muqueuse</t>
  </si>
  <si>
    <t>Mélanome - oculaire</t>
  </si>
  <si>
    <t>Mélanome (non cutané)</t>
  </si>
  <si>
    <t>Mélanome de la peau</t>
  </si>
  <si>
    <t>LNH - extranodal</t>
  </si>
  <si>
    <t>LNH - nodal</t>
  </si>
  <si>
    <t>Lymphome</t>
  </si>
  <si>
    <t>Thyroïde - anaplasique</t>
  </si>
  <si>
    <t>Thyroïde - médullaire</t>
  </si>
  <si>
    <t>Thyroïde - folliculaire</t>
  </si>
  <si>
    <t>Thyroïde - papillaire</t>
  </si>
  <si>
    <t>Jonction rectosigmoïdienne</t>
  </si>
  <si>
    <t>Colon - côté gauche</t>
  </si>
  <si>
    <t>Colon - côté droit</t>
  </si>
  <si>
    <t>Rectum et jonction rectosigmoïdienne</t>
  </si>
  <si>
    <t>Colon, sauf le rectum</t>
  </si>
  <si>
    <r>
      <t>Abréviations</t>
    </r>
    <r>
      <rPr>
        <sz val="12"/>
        <color theme="1"/>
        <rFont val="Calibri"/>
        <family val="2"/>
        <scheme val="minor"/>
      </rPr>
      <t> : </t>
    </r>
  </si>
  <si>
    <t>LNH signifie lymphome non hodgkinien.</t>
  </si>
  <si>
    <t>S.O. signifie « sans objet »</t>
  </si>
  <si>
    <r>
      <t>Figure 4.4 </t>
    </r>
    <r>
      <rPr>
        <sz val="12"/>
        <color theme="1"/>
        <rFont val="Calibri"/>
        <family val="2"/>
        <scheme val="minor"/>
      </rPr>
      <t>Taux de survie relative à cinq ans, selon le type de cancer et le stade au moment du diagnostic, Ontario, 2013 à 2017</t>
    </r>
  </si>
  <si>
    <r>
      <t xml:space="preserve">Source de données : </t>
    </r>
    <r>
      <rPr>
        <sz val="12"/>
        <color theme="1"/>
        <rFont val="Calibri"/>
        <family val="2"/>
        <scheme val="minor"/>
      </rPr>
      <t>Registre des cas de cancer de l’Ontario (décembre 2022), Santé Ontario (Action Cancer Ontario)</t>
    </r>
  </si>
  <si>
    <r>
      <t>Figure 4.3 </t>
    </r>
    <r>
      <rPr>
        <sz val="12"/>
        <color theme="1"/>
        <rFont val="Calibri"/>
        <family val="2"/>
        <scheme val="minor"/>
      </rPr>
      <t>Taux de survie relative par type de cancer et durée de survie, Ontario, 2020</t>
    </r>
  </si>
  <si>
    <r>
      <t xml:space="preserve">Abréviation : </t>
    </r>
    <r>
      <rPr>
        <sz val="12"/>
        <color rgb="FF000000"/>
        <rFont val="Calibri"/>
        <family val="2"/>
        <scheme val="minor"/>
      </rPr>
      <t>TSR signifie « taux de survie relative »</t>
    </r>
  </si>
  <si>
    <t>1986 à 1990</t>
  </si>
  <si>
    <t>1996 à 2000</t>
  </si>
  <si>
    <t>2006 à 2010</t>
  </si>
  <si>
    <t>2016 à 2020</t>
  </si>
  <si>
    <t xml:space="preserve">Poumon </t>
  </si>
  <si>
    <t xml:space="preserve">Leucémie </t>
  </si>
  <si>
    <t>Période de diagnostic</t>
  </si>
  <si>
    <t>N</t>
  </si>
  <si>
    <t>PSG à 5 ans</t>
  </si>
  <si>
    <t>PSG à 5 ans (%)</t>
  </si>
  <si>
    <t>1987 à 1991</t>
  </si>
  <si>
    <t>73,7 % à 78,1 %</t>
  </si>
  <si>
    <t>1992 à 1996</t>
  </si>
  <si>
    <t>75,2 % à 79,4 %</t>
  </si>
  <si>
    <t>1997 à 2001</t>
  </si>
  <si>
    <t>78,2 % à 82,0 %</t>
  </si>
  <si>
    <t>2002 à 2006</t>
  </si>
  <si>
    <t>80,2 % à 83,9 %</t>
  </si>
  <si>
    <t>2007 à 2011</t>
  </si>
  <si>
    <t>82,6 % à 85,9 %</t>
  </si>
  <si>
    <t>2012 à 2016</t>
  </si>
  <si>
    <t>83,2 % à 86,4 %</t>
  </si>
  <si>
    <t>2017 à 2021</t>
  </si>
  <si>
    <t>84,8 % à 87,6 %</t>
  </si>
  <si>
    <t>Abréviations :</t>
  </si>
  <si>
    <t>0 à 39 ans</t>
  </si>
  <si>
    <t>40 à 59 ans</t>
  </si>
  <si>
    <t>60 à 79 ans</t>
  </si>
  <si>
    <t>80 ans et plus</t>
  </si>
  <si>
    <t>VAP</t>
  </si>
  <si>
    <t>-1,1*</t>
  </si>
  <si>
    <t>1986 à 1991</t>
  </si>
  <si>
    <t>-3,4*</t>
  </si>
  <si>
    <t>-0,2*</t>
  </si>
  <si>
    <t>1986 à 2001</t>
  </si>
  <si>
    <t>0,5*</t>
  </si>
  <si>
    <t>-3,5*</t>
  </si>
  <si>
    <t>-1,8*</t>
  </si>
  <si>
    <t>-2,8*</t>
  </si>
  <si>
    <t>-0,3*</t>
  </si>
  <si>
    <t>-0,7*</t>
  </si>
  <si>
    <t>-1,2*</t>
  </si>
  <si>
    <t>-2,3*</t>
  </si>
  <si>
    <t>Groupe d’âge</t>
  </si>
  <si>
    <t>Période</t>
  </si>
  <si>
    <t>-0,6</t>
  </si>
  <si>
    <t>-1,6*</t>
  </si>
  <si>
    <t>-0,6*</t>
  </si>
  <si>
    <t>-0,8*</t>
  </si>
  <si>
    <t>-3,0*</t>
  </si>
  <si>
    <t>-0,1</t>
  </si>
  <si>
    <t>-0,9*</t>
  </si>
  <si>
    <t>-2,4*</t>
  </si>
  <si>
    <t>0,2*</t>
  </si>
  <si>
    <t>1,0*</t>
  </si>
  <si>
    <t>-1,3*</t>
  </si>
  <si>
    <t>-2,5*</t>
  </si>
  <si>
    <t>-4,9</t>
  </si>
  <si>
    <t>0,8</t>
  </si>
  <si>
    <t>-3,6</t>
  </si>
  <si>
    <t>Faits saillants : Tendance de la mortalité du cancer chez les enfants</t>
  </si>
  <si>
    <t>Année</t>
  </si>
  <si>
    <t>TMSA</t>
  </si>
  <si>
    <t>IC à 95 % des TMSA</t>
  </si>
  <si>
    <r>
      <t>Abréviation :</t>
    </r>
    <r>
      <rPr>
        <sz val="12"/>
        <color theme="1"/>
        <rFont val="Calibri"/>
        <family val="2"/>
        <scheme val="minor"/>
      </rPr>
      <t xml:space="preserve"> VAP signifie « variation annuelle en pourcentage »</t>
    </r>
  </si>
  <si>
    <r>
      <t>Symbole :</t>
    </r>
    <r>
      <rPr>
        <sz val="12"/>
        <color theme="1"/>
        <rFont val="Calibri"/>
        <family val="2"/>
        <scheme val="minor"/>
      </rPr>
      <t xml:space="preserve"> *Tendance statistiquement significative</t>
    </r>
  </si>
  <si>
    <t>VAP (%)</t>
  </si>
  <si>
    <t>1991 à 2021</t>
  </si>
  <si>
    <t>Homme</t>
  </si>
  <si>
    <t>Femme</t>
  </si>
  <si>
    <r>
      <t>Source de données :</t>
    </r>
    <r>
      <rPr>
        <sz val="12"/>
        <color theme="1"/>
        <rFont val="Calibri"/>
        <family val="2"/>
        <scheme val="minor"/>
      </rPr>
      <t xml:space="preserve"> Registre des cas de cancer de l’Ontario (février 2023), Santé Ontario (Action Cancer Ontario)</t>
    </r>
  </si>
  <si>
    <r>
      <t>Remarques</t>
    </r>
    <r>
      <rPr>
        <sz val="12"/>
        <color theme="1"/>
        <rFont val="Calibri"/>
        <family val="2"/>
        <scheme val="minor"/>
      </rPr>
      <t> :</t>
    </r>
  </si>
  <si>
    <t>Hommes</t>
  </si>
  <si>
    <t>Femmes</t>
  </si>
  <si>
    <t>Tous les autres types</t>
  </si>
  <si>
    <t>Cause du décès</t>
  </si>
  <si>
    <t>Toutes les autres causes</t>
  </si>
  <si>
    <t>Cancer (affections malignes)</t>
  </si>
  <si>
    <t>Maladies du cœur</t>
  </si>
  <si>
    <t>Accidents (blessures non intentionnelles)</t>
  </si>
  <si>
    <t>Maladies cérébrovasculaires</t>
  </si>
  <si>
    <t>COVID‑19</t>
  </si>
  <si>
    <t>Maladies chroniques des voies respiratoires inférieures</t>
  </si>
  <si>
    <r>
      <t>Source de données :</t>
    </r>
    <r>
      <rPr>
        <sz val="12"/>
        <color theme="1"/>
        <rFont val="Calibri"/>
        <family val="2"/>
        <scheme val="minor"/>
      </rPr>
      <t xml:space="preserve"> Statistiques Canada. Tableau 13-10-0801-01 Principales causes de décès, population totale (normalisation selon l’âge utilisant la population de 2011)</t>
    </r>
  </si>
  <si>
    <t>Décès - hommes</t>
  </si>
  <si>
    <t>Taux de mortalité - hommes</t>
  </si>
  <si>
    <t>Décès - femmes</t>
  </si>
  <si>
    <t>Taux de mortalité - femmes</t>
  </si>
  <si>
    <t>Décès</t>
  </si>
  <si>
    <t>Taux de mortalité</t>
  </si>
  <si>
    <r>
      <t>Source de données :</t>
    </r>
    <r>
      <rPr>
        <sz val="12"/>
        <color theme="1"/>
        <rFont val="Calibri"/>
        <family val="2"/>
        <scheme val="minor"/>
      </rPr>
      <t> Registre des cas de cancer de l’Ontario (février 2023), Santé Ontario (Action Cancer Ontario)</t>
    </r>
  </si>
  <si>
    <t>0,4*</t>
  </si>
  <si>
    <t>2001 à 2015</t>
  </si>
  <si>
    <t>1,5*</t>
  </si>
  <si>
    <t>2015 à 2019</t>
  </si>
  <si>
    <t>-1,7*</t>
  </si>
  <si>
    <t>1986 à 2007</t>
  </si>
  <si>
    <t>2007 à 2019</t>
  </si>
  <si>
    <t>1986 à 1992</t>
  </si>
  <si>
    <t>1992 à 2007</t>
  </si>
  <si>
    <t>0,2</t>
  </si>
  <si>
    <t>2007 à 2013</t>
  </si>
  <si>
    <t>2013 à 2019</t>
  </si>
  <si>
    <t>-0,5</t>
  </si>
  <si>
    <t>1986 à 2015</t>
  </si>
  <si>
    <t>-1,4</t>
  </si>
  <si>
    <t>1986 à 2019</t>
  </si>
  <si>
    <t>0,1</t>
  </si>
  <si>
    <t>0,6*</t>
  </si>
  <si>
    <t>1,8*</t>
  </si>
  <si>
    <t>0,0</t>
  </si>
  <si>
    <t>-3,9*</t>
  </si>
  <si>
    <t>1986 à 2011</t>
  </si>
  <si>
    <t>-1,0*</t>
  </si>
  <si>
    <t>2011 à 2019</t>
  </si>
  <si>
    <t>-0,7</t>
  </si>
  <si>
    <t>1992 à 2014</t>
  </si>
  <si>
    <t>1,6*</t>
  </si>
  <si>
    <t>2014 à 2019</t>
  </si>
  <si>
    <t>-0,8</t>
  </si>
  <si>
    <t>1,3</t>
  </si>
  <si>
    <t>1991 à 1995</t>
  </si>
  <si>
    <t>1995 à 1999</t>
  </si>
  <si>
    <t>1999 à 2019</t>
  </si>
  <si>
    <t>-02</t>
  </si>
  <si>
    <t>-1,0</t>
  </si>
  <si>
    <t>TINA</t>
  </si>
  <si>
    <t>1988 à 2005</t>
  </si>
  <si>
    <t>2005 à 2015</t>
  </si>
  <si>
    <t>2,1*</t>
  </si>
  <si>
    <t>2015 à 2022</t>
  </si>
  <si>
    <t>-2,2*</t>
  </si>
  <si>
    <r>
      <t>Abréviations :</t>
    </r>
    <r>
      <rPr>
        <sz val="12"/>
        <color theme="1"/>
        <rFont val="Calibri"/>
        <family val="2"/>
        <scheme val="minor"/>
      </rPr>
      <t xml:space="preserve"> </t>
    </r>
  </si>
  <si>
    <t xml:space="preserve">
</t>
  </si>
  <si>
    <t>Nouveaux cas - hommes</t>
  </si>
  <si>
    <t>Taux d’incidence - hommes</t>
  </si>
  <si>
    <t>Nouveaux cas - femmes</t>
  </si>
  <si>
    <t>Taux d’incidence - femmes</t>
  </si>
  <si>
    <r>
      <t>Source de données :</t>
    </r>
    <r>
      <rPr>
        <sz val="12"/>
        <color rgb="FF000000"/>
        <rFont val="Calibri"/>
        <family val="2"/>
        <scheme val="minor"/>
      </rPr>
      <t xml:space="preserve"> Registre des cas de cancer de l’Ontario (septembre 2023), Santé Ontario (Action Cancer Ontario)</t>
    </r>
  </si>
  <si>
    <t>· Les taux sont pour 100 000 et normalisés selon la répartition par 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</si>
  <si>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entre les taux pour les années 2010 et suivantes et les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</si>
  <si>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 zone grisée indique les données projetées pour les années 2021 et suivantes.</t>
  </si>
  <si>
    <t>Valeur de prévalence</t>
  </si>
  <si>
    <t>Tous les cancers (Total)</t>
  </si>
  <si>
    <t>Tous les autres cancers</t>
  </si>
  <si>
    <t>· Les chiffres de prévalence sont basés sur les valeurs d’incidence en utilisant les règles du Centre international de recherche sur le cancer/Association internationale des registres du cancer sur le dénombrement des cancers primaires multiples.</t>
  </si>
  <si>
    <t>· La prévalence sur 30 ans pour tous les cancers combinés est de 705 654.</t>
  </si>
  <si>
    <t>· L’analyse a été limitée aux personnes âgées de 15 à 99 ans.</t>
  </si>
  <si>
    <t>· Les cas dont le stade est inconnu ou qui étaient non stadifiés ont été exclus de cette analyse.</t>
  </si>
  <si>
    <t>· Le cancer de la vessie comprend les cas de carcinome in situ.</t>
  </si>
  <si>
    <t>· La méthode de la période a été utilisée pour calculer les taux de survie relative.</t>
  </si>
  <si>
    <t>· Les cancers sont regroupés en fonction de leur taux de survie, classés comme faible, moyen ou élevé, à des fins de visualisation.</t>
  </si>
  <si>
    <t>· La méthode de la période a été utilisée pour dériver les taux de survie relative pour la période entre 2016 et 2020. La méthode de la cohorte a été utilisée pour toutes les autres périodes.</t>
  </si>
  <si>
    <t>· Les taux de survie relative ont été normalisés selon l’âge en utilisant les normes internationales de survie au cancer.</t>
  </si>
  <si>
    <t>· Les proportions de survie globale ne tiennent pas compte de la survie attendue de la population générale d’enfants en Ontario du même âge et du même sexe au cours de la même période.</t>
  </si>
  <si>
    <t>2001 à 2005</t>
  </si>
  <si>
    <t>2011 à 2015</t>
  </si>
  <si>
    <t>· Cette analyse inclut les cas de carcinome in situ pour le cancer de la vessie.</t>
  </si>
  <si>
    <t>· Les taux sont pour 1 000 000 personnes.</t>
  </si>
  <si>
    <t>· Les taux sont normalisés en fonction de la répartition par âge de la population type canadienne en 2011.</t>
  </si>
  <si>
    <t>· Les taux sont pour 100 000 et normalisés en fonction de la répartition selon l’âge de la population canadienne type de 2011.</t>
  </si>
  <si>
    <t>· Codes CIM-10 pour les causes de décès : maladies respiratoires chroniques inférieures [J40-J47]; COVID-19 [U07.1, U07.2]; maladies cérébrovasculaires [I60-I69]; accidents (blessures non intentionnelles) [V01-X59, Y85-Y86]; maladies cardiaques [I00-I09, I11, I13, I20-I51]; cancer (néoplasmes malins) [C00-C97].</t>
  </si>
  <si>
    <t>· La zone ombrée indique les données projetées pour les années à partir de 2021.</t>
  </si>
  <si>
    <t>· Les valeurs sont basées sur les normes du programme de surveillance, d’épidémiologie et de résultats finaux de l’Institut national du cancer pour le comptage des cancers primaires multiples.</t>
  </si>
  <si>
    <t>· Parce que 2020 était une année anormale, qui peut biaiser les estimations de la VAP, les données d’incidence pour 2020 ont été exclues de l’analyse des tendances d’incidence.</t>
  </si>
  <si>
    <t>· VAP signifie « variation annuelle en pourcentage »</t>
  </si>
  <si>
    <t>· Les taux sont normalisés en fonction de la répartition par âge de la population canadienne type de 2011.</t>
  </si>
  <si>
    <t>· La tendance pour le cancer de la vessie commence en 1989 en raison de changements de classification; le taux de variation annuel moyen en pourcentage concerne la période de 1989 à 2019.</t>
  </si>
  <si>
    <t>Tous les autres types de cancer</t>
  </si>
  <si>
    <t xml:space="preserve">Cas supplémentaires attribuables aux changements dans le risque de cancer
</t>
  </si>
  <si>
    <t>· Le nombre de nouveaux cas de cancer est basé sur les normes de surveillance, d’épidémiologie et de résultats finaux de l’Institut national du Cancer pour le dénombrement des cancers primaires multiples, qui ont été adoptées par le Registre des cas de cancer de l’Ontario pour les cas diagnostiqués à partir de 2010. Les comparaisons directes entre les taux pour les années 2010 et suivantes et les années précédentes ne devraient généralement pas être faites.</t>
  </si>
  <si>
    <t>· Les taux sont pour 100 000 et normalisés selon la répartition selon l’âge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</si>
  <si>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avec les taux pour 2010 et des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</si>
  <si>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L’analyse a été limitée aux cas de cancer chez les personnes âgées de 15 à 99 ans.</t>
  </si>
  <si>
    <t>· La méthode de la cohorte a été utilisée pour dériver les taux de survie relative pour toutes les périodes.</t>
  </si>
  <si>
    <t>· Les cas ont été sélectionnés en fonction des normes du programme de surveillance, d’épidémiologie et de résultats finaux de l’Institut national du cancer pour le dénombrement des cancers primaires multiples.</t>
  </si>
  <si>
    <t>97,1 (95,4 à 98,8)</t>
  </si>
  <si>
    <t>55,3 (52,8 à 57,8)</t>
  </si>
  <si>
    <t>104,2 (85,8 à 125,4)</t>
  </si>
  <si>
    <t>53,5 (33,8 à 73,1)</t>
  </si>
  <si>
    <t>97,0 (95,3 à 98,8)</t>
  </si>
  <si>
    <t>55,4 (52,8 à 57,9)</t>
  </si>
  <si>
    <t>95,3 (93,6 à 97,0)</t>
  </si>
  <si>
    <t>54,0 (51,7 à 56,3)</t>
  </si>
  <si>
    <t>Nombre observé de décès</t>
  </si>
  <si>
    <t>Nombre de nouveaux cas stadifiés</t>
  </si>
  <si>
    <t>Pourcentage de nouveaux cas stadifiés - stade 1</t>
  </si>
  <si>
    <t>Pourcentage de nouveaux cas stadifiés - stade 2</t>
  </si>
  <si>
    <t>Pourcentage de nouveaux cas stadifiés - stade 3</t>
  </si>
  <si>
    <t>Pourcentage de nouveaux cas stadifiés - stade 4</t>
  </si>
  <si>
    <t>Différence en pourcentage dans les nouveaux cas par rapport à 2019 (%)</t>
  </si>
  <si>
    <r>
      <rPr>
        <b/>
        <sz val="12"/>
        <color theme="1"/>
        <rFont val="Calibri"/>
        <family val="2"/>
        <scheme val="minor"/>
      </rPr>
      <t>Abréviation</t>
    </r>
    <r>
      <rPr>
        <sz val="12"/>
        <color theme="1"/>
        <rFont val="Calibri"/>
        <family val="2"/>
        <scheme val="minor"/>
      </rPr>
      <t> : TSR signifie « taux de survie relative »</t>
    </r>
  </si>
  <si>
    <r>
      <t xml:space="preserve">· Le cancer de la vessie comprend uniquement les cas de tumeurs malignes (les cas de carcinome </t>
    </r>
    <r>
      <rPr>
        <i/>
        <sz val="12"/>
        <color theme="1"/>
        <rFont val="Calibri"/>
        <family val="2"/>
        <scheme val="minor"/>
      </rPr>
      <t>in situ</t>
    </r>
    <r>
      <rPr>
        <sz val="12"/>
        <color theme="1"/>
        <rFont val="Calibri"/>
        <family val="2"/>
        <scheme val="minor"/>
      </rPr>
      <t xml:space="preserve"> de la vessie sont exclus).</t>
    </r>
  </si>
  <si>
    <r>
      <t xml:space="preserve">· </t>
    </r>
    <r>
      <rPr>
        <sz val="12"/>
        <color rgb="FF333333"/>
        <rFont val="Calibri"/>
        <family val="2"/>
        <scheme val="minor"/>
      </rPr>
      <t>TINA signifie « Taux d’incidence normalisé selon l’âge »</t>
    </r>
  </si>
  <si>
    <r>
      <rPr>
        <b/>
        <sz val="12"/>
        <color theme="1"/>
        <rFont val="Calibri"/>
        <family val="2"/>
        <scheme val="minor"/>
      </rPr>
      <t>Figure 2.4</t>
    </r>
    <r>
      <rPr>
        <sz val="12"/>
        <color theme="1"/>
        <rFont val="Calibri"/>
        <family val="2"/>
        <scheme val="minor"/>
      </rPr>
      <t> Pourcentage de nouveaux cas par type de cancer et sexe binaire, Ontario, 2020</t>
    </r>
  </si>
  <si>
    <r>
      <rPr>
        <b/>
        <sz val="12"/>
        <color theme="1"/>
        <rFont val="Calibri"/>
        <family val="2"/>
        <scheme val="minor"/>
      </rPr>
      <t xml:space="preserve">Analyse faite par: </t>
    </r>
    <r>
      <rPr>
        <sz val="12"/>
        <color theme="1"/>
        <rFont val="Calibri"/>
        <family val="2"/>
        <scheme val="minor"/>
      </rPr>
      <t>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</si>
  <si>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(septembre 2023), Santé Ontario (Action Cancer Ontario)</t>
    </r>
  </si>
  <si>
    <r>
      <rPr>
        <b/>
        <sz val="12"/>
        <color theme="1"/>
        <rFont val="Calibri"/>
        <family val="2"/>
        <scheme val="minor"/>
      </rPr>
      <t xml:space="preserve">Figure 1.12 </t>
    </r>
    <r>
      <rPr>
        <sz val="12"/>
        <color theme="1"/>
        <rFont val="Calibri"/>
        <family val="2"/>
        <scheme val="minor"/>
      </rPr>
      <t>Taux de survie relative à un an normalisés selon l’âge pour certains types de cancer, Ontario, 2018 à 2021</t>
    </r>
  </si>
  <si>
    <r>
      <t xml:space="preserve">· Le cancer de la vessie comprend uniquement les cas de tumeurs malignes (les cas de carcinome </t>
    </r>
    <r>
      <rPr>
        <i/>
        <sz val="12"/>
        <color rgb="FF000000"/>
        <rFont val="Calibri"/>
        <family val="2"/>
        <scheme val="minor"/>
      </rPr>
      <t>in situ</t>
    </r>
    <r>
      <rPr>
        <sz val="12"/>
        <color rgb="FF000000"/>
        <rFont val="Calibri"/>
        <family val="2"/>
        <scheme val="minor"/>
      </rPr>
      <t xml:space="preserve"> de la vessie sont exclus).</t>
    </r>
  </si>
  <si>
    <r>
      <rPr>
        <b/>
        <sz val="12"/>
        <color theme="1"/>
        <rFont val="Calibri"/>
        <family val="2"/>
        <scheme val="minor"/>
      </rPr>
      <t xml:space="preserve">Sources de données: </t>
    </r>
    <r>
      <rPr>
        <sz val="12"/>
        <color theme="1"/>
        <rFont val="Calibri"/>
        <family val="2"/>
        <scheme val="minor"/>
      </rPr>
      <t>Registre des cas de cancer de l’Ontario (mars 2023), Santé Ontario (Action Cancer Ontario);
Solution de gestion des cas et des contacts (Ministère de la Santé)</t>
    </r>
  </si>
  <si>
    <r>
      <rPr>
        <b/>
        <sz val="12"/>
        <color theme="1"/>
        <rFont val="Calibri"/>
        <family val="2"/>
        <scheme val="minor"/>
      </rPr>
      <t>Analyse faite par:</t>
    </r>
    <r>
      <rPr>
        <sz val="12"/>
        <color theme="1"/>
        <rFont val="Calibri"/>
        <family val="2"/>
        <scheme val="minor"/>
      </rPr>
      <t xml:space="preserve"> 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</si>
  <si>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t>
    </r>
  </si>
  <si>
    <r>
      <rPr>
        <b/>
        <sz val="12"/>
        <color theme="1"/>
        <rFont val="Calibri"/>
        <family val="2"/>
        <scheme val="minor"/>
      </rPr>
      <t>Figure 1.9</t>
    </r>
    <r>
      <rPr>
        <sz val="12"/>
        <color theme="1"/>
        <rFont val="Calibri"/>
        <family val="2"/>
        <scheme val="minor"/>
      </rPr>
      <t> Surmortalité (attribuable à toutes les causes) chez les personnes atteintes de cancer, Ontario, 2020-2021</t>
    </r>
  </si>
  <si>
    <r>
      <rPr>
        <b/>
        <sz val="12"/>
        <color theme="1"/>
        <rFont val="Calibri"/>
        <family val="2"/>
        <scheme val="minor"/>
      </rPr>
      <t xml:space="preserve">Source de données: </t>
    </r>
    <r>
      <rPr>
        <sz val="12"/>
        <color theme="1"/>
        <rFont val="Calibri"/>
        <family val="2"/>
        <scheme val="minor"/>
      </rPr>
      <t>Registre des cas de cancer de l’Ontario (mars 2023), Santé Ontario (Action Cancer Ontario)</t>
    </r>
  </si>
  <si>
    <r>
      <rPr>
        <b/>
        <sz val="12"/>
        <color theme="1"/>
        <rFont val="Calibri"/>
        <family val="2"/>
        <scheme val="minor"/>
      </rPr>
      <t>Figure 1.8</t>
    </r>
    <r>
      <rPr>
        <sz val="12"/>
        <color theme="1"/>
        <rFont val="Calibri"/>
        <family val="2"/>
        <scheme val="minor"/>
      </rPr>
      <t> Différence en pourcentage de la mortalité attribuable à toutes les causes chez les personnes atteintes de cancer par mois, Ontario, 2020 à 2022 par rapport à 2019</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</si>
  <si>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 </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</si>
  <si>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 (mars 2023)</t>
    </r>
  </si>
  <si>
    <r>
      <t>Figure 1.5</t>
    </r>
    <r>
      <rPr>
        <sz val="12"/>
        <color theme="1"/>
        <rFont val="Calibri"/>
        <family val="2"/>
        <scheme val="minor"/>
      </rPr>
      <t xml:space="preserve"> Pourcentage de nouveaux cas par stade au moment du diagnostic et par type de cancer pour certains cancers sélectionnés, Ontario, 2018 à 2020 </t>
    </r>
  </si>
  <si>
    <r>
      <t>Figure 1.4</t>
    </r>
    <r>
      <rPr>
        <sz val="12"/>
        <color theme="1"/>
        <rFont val="Calibri"/>
        <family val="2"/>
        <scheme val="minor"/>
      </rPr>
      <t> Différence dans les valeurs d’incidence annuelles, Ontario, 2020 à 2022 par rapport à 2019</t>
    </r>
  </si>
  <si>
    <r>
      <rPr>
        <b/>
        <sz val="12"/>
        <color theme="1"/>
        <rFont val="Calibri"/>
        <family val="2"/>
        <scheme val="minor"/>
      </rPr>
      <t>Figure 1.3</t>
    </r>
    <r>
      <rPr>
        <sz val="12"/>
        <color theme="1"/>
        <rFont val="Calibri"/>
        <family val="2"/>
        <scheme val="minor"/>
      </rPr>
      <t> Différence en pourcentage des valeurs d’incidence par mois, Ontario, 2020 à 2022 par rapport à 2019</t>
    </r>
  </si>
  <si>
    <r>
      <rPr>
        <b/>
        <sz val="12"/>
        <color theme="1"/>
        <rFont val="Calibri"/>
        <family val="2"/>
        <scheme val="minor"/>
      </rPr>
      <t xml:space="preserve">Source de données: </t>
    </r>
    <r>
      <rPr>
        <sz val="12"/>
        <color theme="1"/>
        <rFont val="Calibri"/>
        <family val="2"/>
        <scheme val="minor"/>
      </rPr>
      <t xml:space="preserve">Registre des cas de cancer de l’Ontario (septembre 2023), Santé Ontario (Action Cancer Ontario) </t>
    </r>
  </si>
  <si>
    <r>
      <rPr>
        <b/>
        <sz val="12"/>
        <color theme="1"/>
        <rFont val="Calibri"/>
        <family val="2"/>
        <scheme val="minor"/>
      </rPr>
      <t>Figure 1.2</t>
    </r>
    <r>
      <rPr>
        <sz val="12"/>
        <color theme="1"/>
        <rFont val="Calibri"/>
        <family val="2"/>
        <scheme val="minor"/>
      </rPr>
      <t> Valeurs d’incidence par mois, Ontario, 2019 à 2022</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</si>
  <si>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t>
    </r>
  </si>
  <si>
    <t>0 à 39 ans — TINA</t>
  </si>
  <si>
    <t>40 à 59 ans — TINA</t>
  </si>
  <si>
    <t>60 à 79 ans — TINA</t>
  </si>
  <si>
    <t>80 ans et plus — TINA</t>
  </si>
  <si>
    <t>• Les taux sont pour 100 000 et normalisés en fonction de la répartition par âge de la population canadienne type de 2011.</t>
  </si>
  <si>
    <t>• La zone ombrée indique les données projetées pour les années à partir de 2021.</t>
  </si>
  <si>
    <r>
      <rPr>
        <b/>
        <sz val="12"/>
        <color theme="1"/>
        <rFont val="Calibri"/>
        <family val="2"/>
        <scheme val="minor"/>
      </rPr>
      <t>Analyse faite par </t>
    </r>
    <r>
      <rPr>
        <sz val="12"/>
        <color theme="1"/>
        <rFont val="Calibri"/>
        <family val="2"/>
        <scheme val="minor"/>
      </rPr>
      <t>: Surveillance, Santé Ontario (Action Cancer Ontario)</t>
    </r>
  </si>
  <si>
    <r>
      <rPr>
        <b/>
        <sz val="12"/>
        <color theme="1"/>
        <rFont val="Calibri"/>
        <family val="2"/>
        <scheme val="minor"/>
      </rPr>
      <t>Source de données </t>
    </r>
    <r>
      <rPr>
        <sz val="12"/>
        <color theme="1"/>
        <rFont val="Calibri"/>
        <family val="2"/>
        <scheme val="minor"/>
      </rPr>
      <t>: Registre des cas de cancer de l’Ontario (février 2023), Santé Ontario (Action Cancer Ontario)</t>
    </r>
  </si>
  <si>
    <r>
      <t>Figure 3.3</t>
    </r>
    <r>
      <rPr>
        <sz val="12"/>
        <color theme="1"/>
        <rFont val="Calibri"/>
        <family val="2"/>
        <scheme val="minor"/>
      </rPr>
      <t xml:space="preserve"> Principales causes de décès, Ontario, 2020</t>
    </r>
  </si>
  <si>
    <t>Faits saillants : Tendance de l’incidence du cancer chez les enfants</t>
  </si>
  <si>
    <t>23,5—38,8</t>
  </si>
  <si>
    <t>25,8—41,7</t>
  </si>
  <si>
    <t>29,1—45,6</t>
  </si>
  <si>
    <t>28,9—45,3</t>
  </si>
  <si>
    <t>20,8—35,2</t>
  </si>
  <si>
    <t>27,8—43,7</t>
  </si>
  <si>
    <t>21,4—35,6</t>
  </si>
  <si>
    <t>23,6—38,5</t>
  </si>
  <si>
    <t>24,6—39,7</t>
  </si>
  <si>
    <t>20,6—34,8</t>
  </si>
  <si>
    <t>25,5—41,1</t>
  </si>
  <si>
    <t>22,9—37,7</t>
  </si>
  <si>
    <t>19,5—33,6</t>
  </si>
  <si>
    <t>27,6—43,8</t>
  </si>
  <si>
    <t>17,0—39,3</t>
  </si>
  <si>
    <t>20,2—34,5</t>
  </si>
  <si>
    <t>24,5—43,1</t>
  </si>
  <si>
    <t>14,9—27,5</t>
  </si>
  <si>
    <t>23,2—38,3</t>
  </si>
  <si>
    <t>21,0—35,4</t>
  </si>
  <si>
    <t>18,1—31,7</t>
  </si>
  <si>
    <t>17,8—31,3</t>
  </si>
  <si>
    <t>23,1—38,2</t>
  </si>
  <si>
    <t>18,5—32,1</t>
  </si>
  <si>
    <t>21,0—35,5</t>
  </si>
  <si>
    <t>17,1—33,3</t>
  </si>
  <si>
    <t>16,4—29,4</t>
  </si>
  <si>
    <t>21,7—36,2</t>
  </si>
  <si>
    <t>19,2—33,8</t>
  </si>
  <si>
    <t>15,9—28,6</t>
  </si>
  <si>
    <t>13,5—25,4</t>
  </si>
  <si>
    <t>0 à 39 ans — TMSA</t>
  </si>
  <si>
    <t>40 à 59 ans — TMSA</t>
  </si>
  <si>
    <t>60 à 79 ans — TMSA</t>
  </si>
  <si>
    <t>80 ans et plus — TMSA</t>
  </si>
  <si>
    <t>1986—2000</t>
  </si>
  <si>
    <t>2000—2006</t>
  </si>
  <si>
    <t>2006—2020</t>
  </si>
  <si>
    <t>1986—1991</t>
  </si>
  <si>
    <t>1991—2006</t>
  </si>
  <si>
    <t>2006—2014</t>
  </si>
  <si>
    <t>2014—2020</t>
  </si>
  <si>
    <t>1986—2002</t>
  </si>
  <si>
    <t>2002—2010</t>
  </si>
  <si>
    <t>2010—2020</t>
  </si>
  <si>
    <t>1986—2001</t>
  </si>
  <si>
    <t>2001—2016</t>
  </si>
  <si>
    <t>2016—2020</t>
  </si>
  <si>
    <t>1986—2020</t>
  </si>
  <si>
    <t>1986—1998</t>
  </si>
  <si>
    <t>1998—2016</t>
  </si>
  <si>
    <t>2001—2013</t>
  </si>
  <si>
    <t>2013—2020</t>
  </si>
  <si>
    <t>2000—2020</t>
  </si>
  <si>
    <t>2001—2006</t>
  </si>
  <si>
    <t>2006—2015</t>
  </si>
  <si>
    <t>2015—2020</t>
  </si>
  <si>
    <t>1986—1997</t>
  </si>
  <si>
    <t>1997—2020</t>
  </si>
  <si>
    <t>2001—2020</t>
  </si>
  <si>
    <r>
      <t>Abréviation :</t>
    </r>
    <r>
      <rPr>
        <sz val="12"/>
        <color theme="1"/>
        <rFont val="Calibri"/>
        <family val="2"/>
        <scheme val="minor"/>
      </rPr>
      <t xml:space="preserve"> VAP signifie variation annuelle en pourcentage</t>
    </r>
  </si>
  <si>
    <r>
      <t>Symbole</t>
    </r>
    <r>
      <rPr>
        <sz val="12"/>
        <color theme="1"/>
        <rFont val="Calibri"/>
        <family val="2"/>
        <scheme val="minor"/>
      </rPr>
      <t> : *Tendance statistiquement significative</t>
    </r>
  </si>
  <si>
    <r>
      <t>Remarque :</t>
    </r>
    <r>
      <rPr>
        <sz val="12"/>
        <color theme="1"/>
        <rFont val="Calibri"/>
        <family val="2"/>
        <scheme val="minor"/>
      </rPr>
      <t xml:space="preserve"> </t>
    </r>
  </si>
  <si>
    <r>
      <t>·</t>
    </r>
    <r>
      <rPr>
        <sz val="7"/>
        <color theme="1"/>
        <rFont val="Times New Roman"/>
        <family val="1"/>
      </rPr>
      <t xml:space="preserve">         </t>
    </r>
    <r>
      <rPr>
        <sz val="12"/>
        <color rgb="FF333333"/>
        <rFont val="Calibri"/>
        <family val="2"/>
        <scheme val="minor"/>
      </rPr>
      <t xml:space="preserve"> Les taux sont pour 100 000 et normalisés en fonction de la répartition par âge de la population standard canadienne de 2011.</t>
    </r>
  </si>
  <si>
    <r>
      <t>Analyse par :</t>
    </r>
    <r>
      <rPr>
        <sz val="12"/>
        <color theme="1"/>
        <rFont val="Calibri"/>
        <family val="2"/>
        <scheme val="minor"/>
      </rPr>
      <t xml:space="preserve"> Surveillance, Santé Ontario (Action Cancer Ontario)</t>
    </r>
  </si>
  <si>
    <t>Tous les âges — TSR</t>
  </si>
  <si>
    <t>Tous les âges — IC inférieur</t>
  </si>
  <si>
    <t>Tous les âges — IC supérieur</t>
  </si>
  <si>
    <t>15 à 39 ans — TSR</t>
  </si>
  <si>
    <t>15 à 39 ans — IC inférieur</t>
  </si>
  <si>
    <t>15 à 39 ans — IC supérieur</t>
  </si>
  <si>
    <t>40 à 59 ans — TSR</t>
  </si>
  <si>
    <t>40 à 59 ans — IC inférieur</t>
  </si>
  <si>
    <t>40 à 59 ans — IC supérieur</t>
  </si>
  <si>
    <t>60 à 79 ans — TSR</t>
  </si>
  <si>
    <t>60 à 79 ans — IC inférieur</t>
  </si>
  <si>
    <t>60 à 79 ans — IC supérieur</t>
  </si>
  <si>
    <t>80 à 99 ans — TSR</t>
  </si>
  <si>
    <t>80 à 99 ans — IC inférieur</t>
  </si>
  <si>
    <t>80 à 99 ans — IC supérieur</t>
  </si>
  <si>
    <t>Faits saillants : Tendances de la survie au cancer chez les enfants</t>
  </si>
  <si>
    <t>1986—1990 — TSR (%)</t>
  </si>
  <si>
    <t>1996—2000 — TSR (%)</t>
  </si>
  <si>
    <t>2006—2010 — TSR (%)</t>
  </si>
  <si>
    <t>2016—2020 — TSR (%)</t>
  </si>
  <si>
    <t>TSR à 1 an (2019—2020) — TSR</t>
  </si>
  <si>
    <t>TSR à 1 an (2019—2020) — IC à 95 %</t>
  </si>
  <si>
    <t>TSR à 5 ans (2016—2020) — TSR</t>
  </si>
  <si>
    <t>TSR à 5 ans (2016—2020) — IC à 95 %</t>
  </si>
  <si>
    <t>TSR à 10 ans (2011—2020) — TSR</t>
  </si>
  <si>
    <t>TSR à 10 ans (2011—2020) — IC à 95 %</t>
  </si>
  <si>
    <t>TSR à 15 ans (2006—2020) — TSR</t>
  </si>
  <si>
    <t>TSR à 15 ans (2006—2020) —IC à 95 %</t>
  </si>
  <si>
    <t>Stade 1 — TSR</t>
  </si>
  <si>
    <t>Stade 1 — IC à 95 %</t>
  </si>
  <si>
    <t>Stade 2 — TSR</t>
  </si>
  <si>
    <t>Stade 2 — IC à 95 %</t>
  </si>
  <si>
    <t>Stade 3 — TSR</t>
  </si>
  <si>
    <t>Stade 3 — IC à 95 %</t>
  </si>
  <si>
    <t>Stade 4 — TSR</t>
  </si>
  <si>
    <t>Stade 4 — IC à 95 %</t>
  </si>
  <si>
    <t>Remarque:</t>
  </si>
  <si>
    <r>
      <rPr>
        <b/>
        <sz val="12"/>
        <color theme="1"/>
        <rFont val="Calibri"/>
        <family val="2"/>
        <scheme val="minor"/>
      </rPr>
      <t>Figure 1.1</t>
    </r>
    <r>
      <rPr>
        <sz val="12"/>
        <color theme="1"/>
        <rFont val="Calibri"/>
        <family val="2"/>
        <scheme val="minor"/>
      </rPr>
      <t> Ratios de taux d’incidence normalisé selon l’âge de COVID-19 comparant les taux des bureaux de santé publique au taux de l’Ontario, pour les nouveaux cas de cancer diagnostiqués, de 2020 à 2021</t>
    </r>
  </si>
  <si>
    <r>
      <rPr>
        <b/>
        <sz val="12"/>
        <color theme="1"/>
        <rFont val="Calibri"/>
        <family val="2"/>
        <scheme val="minor"/>
      </rPr>
      <t>Figure 1.6</t>
    </r>
    <r>
      <rPr>
        <sz val="12"/>
        <color theme="1"/>
        <rFont val="Calibri"/>
        <family val="2"/>
        <scheme val="minor"/>
      </rPr>
      <t> Taux d’hospitalisation normalisés selon l’âge pour toutes les causes chez les personnes atteintes de la COVID-19 confirmée chez la population générale et celle atteinte de cancer, Ontario, 2020 à 2021</t>
    </r>
  </si>
  <si>
    <r>
      <t>Figure 1.7</t>
    </r>
    <r>
      <rPr>
        <sz val="12"/>
        <color theme="1"/>
        <rFont val="Calibri"/>
        <family val="2"/>
        <scheme val="minor"/>
      </rPr>
      <t xml:space="preserve"> Nombre de décès toutes causes combinées chez les personnes atteintes de cancer par mois, Ontario, 2019 à 2022</t>
    </r>
  </si>
  <si>
    <r>
      <t xml:space="preserve">Figure 1.13 </t>
    </r>
    <r>
      <rPr>
        <sz val="12"/>
        <color rgb="FF000000"/>
        <rFont val="Calibri"/>
        <family val="2"/>
        <scheme val="minor"/>
      </rPr>
      <t>Taux de survie relative normalisés selon l’âge à deux ans par types de cancer sélectionnés, Ontario, 2018 à 2020</t>
    </r>
  </si>
  <si>
    <r>
      <rPr>
        <b/>
        <sz val="12"/>
        <color theme="1"/>
        <rFont val="Calibri"/>
        <family val="2"/>
        <scheme val="minor"/>
      </rPr>
      <t>Figure 2.1</t>
    </r>
    <r>
      <rPr>
        <sz val="12"/>
        <color theme="1"/>
        <rFont val="Calibri"/>
        <family val="2"/>
        <scheme val="minor"/>
      </rPr>
      <t xml:space="preserve"> Valeurs d’incidences et taux normalisés selon l’âge pour tous les cancers combinés, Ontario, de 1986 à 2024</t>
    </r>
  </si>
  <si>
    <r>
      <rPr>
        <b/>
        <sz val="12"/>
        <color theme="1"/>
        <rFont val="Calibri"/>
        <family val="2"/>
        <scheme val="minor"/>
      </rPr>
      <t>Figure 2.3</t>
    </r>
    <r>
      <rPr>
        <sz val="12"/>
        <color theme="1"/>
        <rFont val="Calibri"/>
        <family val="2"/>
        <scheme val="minor"/>
      </rPr>
      <t xml:space="preserve"> Incidence liée aux changements du risque de cancer, à la croissance démographique et au vieillissement, Ontario 1986 à 2019</t>
    </r>
  </si>
  <si>
    <r>
      <t xml:space="preserve">Figure 2.5A </t>
    </r>
    <r>
      <rPr>
        <sz val="12"/>
        <color theme="1"/>
        <rFont val="Calibri"/>
        <family val="2"/>
        <scheme val="minor"/>
      </rPr>
      <t>Taux d’incidence normalisés selon l’âge, par type de cancer, pour les quatre cancers les plus courants, Ontario, de 1986 à 2020</t>
    </r>
  </si>
  <si>
    <r>
      <t>Figure 2.5B</t>
    </r>
    <r>
      <rPr>
        <sz val="12"/>
        <color theme="1"/>
        <rFont val="Calibri"/>
        <family val="2"/>
        <scheme val="minor"/>
      </rPr>
      <t xml:space="preserve"> Taux d’incidence normalisés selon l’âge, par type de cancer, pour les cancers dont les tendances récentes sont en forte augmentation ou diminution, Ontario, 1986 à 2020</t>
    </r>
  </si>
  <si>
    <r>
      <rPr>
        <b/>
        <sz val="12"/>
        <color theme="1"/>
        <rFont val="Calibri"/>
        <family val="2"/>
        <scheme val="minor"/>
      </rPr>
      <t>Figure 2.6</t>
    </r>
    <r>
      <rPr>
        <sz val="12"/>
        <color theme="1"/>
        <rFont val="Calibri"/>
        <family val="2"/>
        <scheme val="minor"/>
      </rPr>
      <t xml:space="preserve"> Variation annuelle moyenne en pourcentage des taux d’incidence normalisés selon l’âge, par type de cancer et sexe binaire, Ontario, de 1986 à 2019</t>
    </r>
  </si>
  <si>
    <r>
      <rPr>
        <b/>
        <sz val="12"/>
        <color theme="1"/>
        <rFont val="Calibri"/>
        <family val="2"/>
        <scheme val="minor"/>
      </rPr>
      <t>Figure 2.7</t>
    </r>
    <r>
      <rPr>
        <sz val="12"/>
        <color theme="1"/>
        <rFont val="Calibri"/>
        <family val="2"/>
        <scheme val="minor"/>
      </rPr>
      <t> Taux d’incidence normalisés selon l’âge (1986 à 2020) et variation annuelle en pourcentage des taux d’incidence normalisés selon l’âge (1986 à 2019) par sexe binaire et groupe d’âge, Ontario</t>
    </r>
  </si>
  <si>
    <r>
      <t>Figure 3.1</t>
    </r>
    <r>
      <rPr>
        <sz val="12"/>
        <rFont val="Calibri"/>
        <family val="2"/>
        <scheme val="minor"/>
      </rPr>
      <t xml:space="preserve"> Valeurs de mortalité et taux normalisés selon l’âge pour tous les cancers combinés, Ontario, 1986 à 2024 </t>
    </r>
  </si>
  <si>
    <r>
      <rPr>
        <b/>
        <sz val="12"/>
        <rFont val="Calibri"/>
        <family val="2"/>
        <scheme val="minor"/>
      </rPr>
      <t>Figure 3.2</t>
    </r>
    <r>
      <rPr>
        <sz val="12"/>
        <rFont val="Calibri"/>
        <family val="2"/>
        <scheme val="minor"/>
      </rPr>
      <t> Valeurs de mortalité et taux normalisés selon l’âge, par sexe binaire, pour tous les cancers combinés, Ontario, 1986 à 2024</t>
    </r>
  </si>
  <si>
    <r>
      <t>Figure 3.5B</t>
    </r>
    <r>
      <rPr>
        <sz val="12"/>
        <color theme="1"/>
        <rFont val="Calibri"/>
        <family val="2"/>
        <scheme val="minor"/>
      </rPr>
      <t xml:space="preserve"> Taux de mortalité normalisés selon l’âge par type de cancer pour les cancers présentant des tendances récentes notablement croissantes ou décroissantes, Ontario, de 1986 à 2020 </t>
    </r>
  </si>
  <si>
    <r>
      <t xml:space="preserve">Figure 3.5A </t>
    </r>
    <r>
      <rPr>
        <sz val="12"/>
        <color theme="1"/>
        <rFont val="Calibri"/>
        <family val="2"/>
        <scheme val="minor"/>
      </rPr>
      <t>Taux de mortalité normalisés selon l’âge par type de cancer pour les quatre cancers les plus courants, Ontario, de 1986 à 2020</t>
    </r>
  </si>
  <si>
    <r>
      <t>Figure 3.6 </t>
    </r>
    <r>
      <rPr>
        <sz val="12"/>
        <color theme="1"/>
        <rFont val="Calibri"/>
        <family val="2"/>
        <scheme val="minor"/>
      </rPr>
      <t>Taux de variation annuel moyen en pourcentage des taux de mortalité normalisés selon l’âge par type de cancer et sexe binaire, Ontario, de 1986 à 2020</t>
    </r>
  </si>
  <si>
    <r>
      <t xml:space="preserve">Figure 3.S1 </t>
    </r>
    <r>
      <rPr>
        <sz val="12"/>
        <color theme="1"/>
        <rFont val="Calibri"/>
        <family val="2"/>
        <scheme val="minor"/>
      </rPr>
      <t>Taux de mortalité normalisés selon l’âge du cancer chez les enfants, tous les cancers combinés, de 0 à 14 ans, Ontario, de 1991 à 2021</t>
    </r>
  </si>
  <si>
    <r>
      <t>Figure 3.7</t>
    </r>
    <r>
      <rPr>
        <sz val="12"/>
        <color theme="1"/>
        <rFont val="Calibri"/>
        <family val="2"/>
        <scheme val="minor"/>
      </rPr>
      <t xml:space="preserve"> Taux de mortalité normalisés selon l’âge et variation annuelle en pourcentage des taux de mortalité normalisés selon l’âge par sexe binaire et groupe d’âge, Ontario, de 1986 à 2020</t>
    </r>
  </si>
  <si>
    <r>
      <rPr>
        <b/>
        <sz val="12"/>
        <color theme="1"/>
        <rFont val="Calibri"/>
        <family val="2"/>
        <scheme val="minor"/>
      </rPr>
      <t>Figure 4.1</t>
    </r>
    <r>
      <rPr>
        <sz val="12"/>
        <color theme="1"/>
        <rFont val="Calibri"/>
        <family val="2"/>
        <scheme val="minor"/>
      </rPr>
      <t> Taux de survie relative à cinq ans par tranche d’âge et période de temps, Ontario, de la période 1986-1990 à la période 2016-2020</t>
    </r>
  </si>
  <si>
    <r>
      <rPr>
        <b/>
        <sz val="12"/>
        <rFont val="Calibri"/>
        <family val="2"/>
        <scheme val="minor"/>
      </rPr>
      <t>Figure 4.S1</t>
    </r>
    <r>
      <rPr>
        <sz val="12"/>
        <rFont val="Calibri"/>
        <family val="2"/>
        <scheme val="minor"/>
      </rPr>
      <t xml:space="preserve"> Proportions de survie globale à cinq ans des enfants atteints de cancer, tous cancers combinés, âgés de 0 à 14 ans, Ontario, de la période 1987-1991 à la période 2017-2021</t>
    </r>
  </si>
  <si>
    <r>
      <t>Figure 4.2 </t>
    </r>
    <r>
      <rPr>
        <sz val="12"/>
        <color theme="1"/>
        <rFont val="Calibri"/>
        <family val="2"/>
        <scheme val="minor"/>
      </rPr>
      <t>Taux de survie relative à cinq ans normalisés selon l’âge pour certains cancers, Ontario, 1986 à 2020</t>
    </r>
  </si>
  <si>
    <r>
      <t>Figure 5.1</t>
    </r>
    <r>
      <rPr>
        <sz val="12"/>
        <color theme="1"/>
        <rFont val="Calibri"/>
        <family val="2"/>
        <scheme val="minor"/>
      </rPr>
      <t> Prévalence sur 30 ans par type de cancer, Ontario, 2020</t>
    </r>
  </si>
  <si>
    <r>
      <rPr>
        <b/>
        <sz val="12"/>
        <color theme="1"/>
        <rFont val="Calibri"/>
        <family val="2"/>
        <scheme val="minor"/>
      </rPr>
      <t>Figure 5.2</t>
    </r>
    <r>
      <rPr>
        <sz val="12"/>
        <color theme="1"/>
        <rFont val="Calibri"/>
        <family val="2"/>
        <scheme val="minor"/>
      </rPr>
      <t> Dénombrement de la prévalence sur 10 ans par type de cancer, Ontario, de 2000 à 2020</t>
    </r>
  </si>
  <si>
    <t xml:space="preserve">•	Le cancer du sein (femmes) et le cancer de la prostate ont connu un nombre significativement plus élevé de cas dont le stade était inconnu ou qui étaient non stadifiés en 2020 par rapport à 2019 et 2018. Le cancer du poumon a connu davantage de cas ayant un stade inconnu ou non stadifiés en 2020 qu’en 2019, mais significativement moins qu’en 2018. Le cancer du col de l’utérus et le cancer colorectal ont connu des nombres semblables de cas ayant un stade inconnu ou non stadifiés entre 2018 et 2020. Voir Annexe 1 : Stade du cancer au moment du diagnostic pour de plus amples renseignements. </t>
  </si>
  <si>
    <t>•	Les données sur les hospitalisations liées à la COVID-19 proviennent de la Solution de gestion des cas et des contacts. L’hospitalisation comprend toutes les personnes ayant une date déclarée d’admission à l’hôpital et un test positif à la COVID-19 dans les 14 jours précédents ou les trois jours suivant l’hospitalisation. Les visites aux urgences ne sont pas incluses dans le nombre d’hospitalisations déclarées.</t>
  </si>
  <si>
    <t>· Les valeurs de l’incidence sont fondées sur les règles du Centre international de Recherche sur le Cancer et de l’Association internationale des registres du cancer relatives aux sièges primaires multiples.</t>
  </si>
  <si>
    <t>· Les valeurs d’incidence fondées sur les règles du Centre international de Recherche sur le Cancer et de l’Association internationale des registres du cancer relatives aux sièges primaires multiples ont été utilisées au moment de présenter les tendances au fil du temps.</t>
  </si>
  <si>
    <t>· Le taux de variation annuel moyen en pourcentage a été calculé pour les tendances qui étaient fondées sur les dénombrements en utilisant les règles du Centre international de Recherche sur le Cancer et de l’Association internationale des registres du cancer relatives aux sièges primaires multiples.</t>
  </si>
  <si>
    <r>
      <rPr>
        <b/>
        <sz val="12"/>
        <color theme="1"/>
        <rFont val="Calibri"/>
        <family val="2"/>
        <scheme val="minor"/>
      </rPr>
      <t>Figure 2.S1</t>
    </r>
    <r>
      <rPr>
        <sz val="12"/>
        <color theme="1"/>
        <rFont val="Calibri"/>
        <family val="2"/>
        <scheme val="minor"/>
      </rPr>
      <t xml:space="preserve"> Taux d’incidence normalisé selon l’âge du cancer chez les enfants, tous cancers combinés, de 0 à 14 ans, Ontario, 1988 à 2022</t>
    </r>
  </si>
  <si>
    <r>
      <t xml:space="preserve">· </t>
    </r>
    <r>
      <rPr>
        <sz val="12"/>
        <color rgb="FF333333"/>
        <rFont val="Calibri"/>
        <family val="2"/>
        <scheme val="minor"/>
      </rPr>
      <t xml:space="preserve">Pour les cancers infantiles, les règles du </t>
    </r>
    <r>
      <rPr>
        <sz val="12"/>
        <color theme="1"/>
        <rFont val="Calibri"/>
        <family val="2"/>
        <scheme val="minor"/>
      </rPr>
      <t>Centre international de Recherche sur le Cancer et de l’Association internationale des registres du cancer</t>
    </r>
    <r>
      <rPr>
        <sz val="12"/>
        <color rgb="FF333333"/>
        <rFont val="Calibri"/>
        <family val="2"/>
        <scheme val="minor"/>
      </rPr>
      <t xml:space="preserve"> relatives aux sièges primaires multiples ont été utilisées.</t>
    </r>
  </si>
  <si>
    <t>Hommes et femmes combinés</t>
  </si>
  <si>
    <t>Pourcentage de décès (%)</t>
  </si>
  <si>
    <r>
      <t>Figure 3.4 </t>
    </r>
    <r>
      <rPr>
        <sz val="12"/>
        <color theme="1"/>
        <rFont val="Calibri"/>
        <family val="2"/>
        <scheme val="minor"/>
      </rPr>
      <t>Pourcentage de décès du cancer par type de cancer et sexe binaire, Ontario, 2020</t>
    </r>
  </si>
  <si>
    <t>· Comprend les cas diagnostiqués depuis 1986 afin de s’aligner sur le Pediatric Oncology Group of Ontario Networked Information System (POGONIS).</t>
  </si>
  <si>
    <r>
      <t>Source de données :</t>
    </r>
    <r>
      <rPr>
        <sz val="12"/>
        <color theme="1"/>
        <rFont val="Calibri"/>
        <family val="2"/>
        <scheme val="minor"/>
      </rPr>
      <t xml:space="preserve"> Pediatric Oncology Group of Ontario Networked Information System (11 mai 2023), Pediatric Oncology Group of Ontario</t>
    </r>
  </si>
  <si>
    <t>· Les règles du Centre international de Recherche sur le Cancer et de l’Association internationale des registres du cancer relatives aux sièges primaires multiples ont été utilisées pour certains cas.</t>
  </si>
  <si>
    <t>· La méthode de la période a été utilisée pour dériver les taux de survie relative pour la période 2016 à 2020. La méthode de la cohorte a été utilisée pour toutes les autres périodes.</t>
  </si>
  <si>
    <t>· La méthode de la cohorte a été utilisée pour calculer les proportions de survie globale à cinq ans pour les cas dont le premier cancer primaire a été diagnostiqué au cours de la période 1987 à 2016; la méthode de la période a été utilisée pour calculer les proportions de survie globale à cinq ans pour les cas diagnostiqués au cours de la période 2017 à 2021.</t>
  </si>
  <si>
    <t>· Les règles de multiples primaires de l’Agence internationale de Recherche sur le Cancer/Association internationale des registres du cancer ont été utilisées pour sélectionner les cas.</t>
  </si>
  <si>
    <t>· Les chiffres de prévalence sont basés sur les valeurs d’incidence en utilisant les règles du Centre international de Recherche sur le Cancer/Association internationale des registres du cancer sur le dénombrement des cancers primaires multiples.</t>
  </si>
  <si>
    <t>Analyse par : Surveillance, Santé Ontario (Action Cancer Ontario)</t>
  </si>
  <si>
    <t>Analyse par : Surveillance, Santé Ontario (Action Cancer Ontario)</t>
  </si>
  <si>
    <t>Analyse par : Analyse de la santé, Pediatric Oncology Group of 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</si>
</sst>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_(* #,##0_);_(* \(#,##0\);_(* &quot;-&quot;??_);_(@_)"/>
  </numFmts>
  <fonts count="19" x14ac:knownFonts="1">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2"/>
      <color theme="1"/>
      <name val="Symbol"/>
      <family val="1"/>
      <charset val="2"/>
    </font>
    <font>
      <sz val="7"/>
      <color theme="1"/>
      <name val="Times New Roman"/>
      <family val="1"/>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0"/>
      <name val="MS Sans Serif"/>
      <family val="2"/>
    </font>
    <font>
      <sz val="12"/>
      <color rgb="FF333333"/>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sz val="8"/>
      <name val="Calibri"/>
      <family val="2"/>
      <scheme val="minor"/>
    </font>
    <font>
      <i/>
      <sz val="12"/>
      <color rgb="FF000000"/>
      <name val="Calibri"/>
      <family val="2"/>
      <scheme val="minor"/>
    </font>
    <font>
      <vertAlign val="superscript"/>
      <sz val="12"/>
      <name val="Calibri"/>
      <family val="2"/>
      <scheme val="minor"/>
    </font>
    <font>
      <sz val="12"/>
      <color rgb="FF0070C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3" fillId="0" borderId="0"/>
    <xf numFmtId="9" fontId="9" fillId="0" borderId="0" applyFont="0" applyFill="0" applyBorder="0" applyAlignment="0" applyProtection="0"/>
    <xf numFmtId="0" fontId="9" fillId="0" borderId="0"/>
    <xf numFmtId="0" fontId="10" fillId="0" borderId="0"/>
    <xf numFmtId="0" fontId="10" fillId="0" borderId="0"/>
    <xf numFmtId="43" fontId="9" fillId="0" borderId="0" applyFont="0" applyFill="0" applyBorder="0" applyAlignment="0" applyProtection="0"/>
    <xf numFmtId="164" fontId="9" fillId="0" borderId="0" applyFont="0" applyFill="0" applyBorder="0" applyAlignment="0" applyProtection="0"/>
  </cellStyleXfs>
  <cellXfs count="152">
    <xf numFmtId="0" fontId="0" fillId="0" borderId="0" xfId="0"/>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center" wrapText="1"/>
    </xf>
    <xf numFmtId="168" fontId="1" fillId="0" borderId="0" xfId="7" applyNumberFormat="1" applyFont="1" applyFill="1"/>
    <xf numFmtId="0" fontId="1" fillId="0" borderId="0" xfId="0" applyFont="1"/>
    <xf numFmtId="0" fontId="2" fillId="0" borderId="0" xfId="0" applyFont="1" applyAlignment="1">
      <alignment vertical="center"/>
    </xf>
    <xf numFmtId="0" fontId="4" fillId="0" borderId="0" xfId="0" applyFont="1" applyAlignment="1">
      <alignment horizontal="left" vertical="center" indent="5"/>
    </xf>
    <xf numFmtId="0" fontId="1" fillId="0" borderId="0" xfId="0" applyFont="1" applyAlignment="1">
      <alignment vertical="center"/>
    </xf>
    <xf numFmtId="0" fontId="2" fillId="0" borderId="0" xfId="0" applyFont="1"/>
    <xf numFmtId="1" fontId="1" fillId="0" borderId="0" xfId="0" applyNumberFormat="1" applyFont="1"/>
    <xf numFmtId="0" fontId="13" fillId="0" borderId="0" xfId="0" applyFont="1" applyAlignment="1">
      <alignment vertical="center"/>
    </xf>
    <xf numFmtId="166" fontId="1" fillId="0" borderId="0" xfId="0" applyNumberFormat="1" applyFont="1"/>
    <xf numFmtId="0" fontId="6" fillId="0" borderId="0" xfId="0" applyFont="1"/>
    <xf numFmtId="0" fontId="1" fillId="0" borderId="0" xfId="0" applyFont="1" applyAlignment="1">
      <alignment horizontal="left" vertical="center" indent="5"/>
    </xf>
    <xf numFmtId="0" fontId="1" fillId="0" borderId="0" xfId="0" applyFont="1" applyAlignment="1">
      <alignment horizontal="center" vertical="center"/>
    </xf>
    <xf numFmtId="0" fontId="1" fillId="0" borderId="0" xfId="4" applyFont="1"/>
    <xf numFmtId="166" fontId="1" fillId="0" borderId="1" xfId="0" applyNumberFormat="1" applyFont="1" applyBorder="1"/>
    <xf numFmtId="4" fontId="1" fillId="0" borderId="0" xfId="0" applyNumberFormat="1" applyFont="1"/>
    <xf numFmtId="0" fontId="1" fillId="0" borderId="0" xfId="0" applyFont="1" applyAlignment="1">
      <alignment horizontal="center"/>
    </xf>
    <xf numFmtId="0" fontId="2" fillId="0" borderId="0" xfId="0" applyFont="1" applyAlignment="1">
      <alignment horizontal="left" vertical="center" readingOrder="1"/>
    </xf>
    <xf numFmtId="0" fontId="7" fillId="0" borderId="1" xfId="0" applyFont="1" applyBorder="1" applyAlignment="1">
      <alignment horizontal="center"/>
    </xf>
    <xf numFmtId="0" fontId="6" fillId="0" borderId="1" xfId="0" applyFont="1" applyBorder="1" applyAlignment="1">
      <alignment horizontal="center"/>
    </xf>
    <xf numFmtId="166" fontId="6" fillId="0" borderId="1" xfId="0" applyNumberFormat="1" applyFont="1" applyBorder="1" applyAlignment="1">
      <alignment horizontal="center"/>
    </xf>
    <xf numFmtId="0" fontId="6" fillId="0" borderId="3" xfId="0" applyFont="1" applyBorder="1" applyAlignment="1">
      <alignment horizontal="center"/>
    </xf>
    <xf numFmtId="166" fontId="6" fillId="0" borderId="3" xfId="0" applyNumberFormat="1" applyFont="1" applyBorder="1" applyAlignment="1">
      <alignment horizontal="center"/>
    </xf>
    <xf numFmtId="0" fontId="8" fillId="0" borderId="0" xfId="0" applyFont="1"/>
    <xf numFmtId="0" fontId="2" fillId="0" borderId="1" xfId="0" applyFont="1" applyBorder="1"/>
    <xf numFmtId="0" fontId="1" fillId="0" borderId="1" xfId="0" applyFont="1" applyBorder="1" applyAlignment="1">
      <alignment horizontal="right"/>
    </xf>
    <xf numFmtId="49" fontId="1" fillId="0" borderId="1" xfId="0" applyNumberFormat="1" applyFont="1" applyBorder="1" applyAlignment="1">
      <alignment horizontal="right"/>
    </xf>
    <xf numFmtId="0" fontId="1" fillId="0" borderId="1" xfId="0" applyFont="1" applyBorder="1" applyAlignment="1">
      <alignment horizontal="center" vertical="center"/>
    </xf>
    <xf numFmtId="166" fontId="1" fillId="0" borderId="1" xfId="0" applyNumberFormat="1" applyFont="1" applyBorder="1" applyAlignment="1">
      <alignment horizontal="right"/>
    </xf>
    <xf numFmtId="166" fontId="1" fillId="0" borderId="1" xfId="3" applyNumberFormat="1" applyFont="1" applyFill="1" applyBorder="1" applyAlignment="1">
      <alignment horizontal="right"/>
    </xf>
    <xf numFmtId="3" fontId="1" fillId="0" borderId="1" xfId="0" applyNumberFormat="1" applyFont="1" applyBorder="1"/>
    <xf numFmtId="3" fontId="1" fillId="0" borderId="0" xfId="0" applyNumberFormat="1" applyFont="1"/>
    <xf numFmtId="9" fontId="1" fillId="0" borderId="0" xfId="3" applyFont="1" applyFill="1"/>
    <xf numFmtId="0" fontId="6" fillId="0" borderId="0" xfId="0" applyFont="1" applyAlignment="1">
      <alignment horizontal="left"/>
    </xf>
    <xf numFmtId="0" fontId="1" fillId="0" borderId="0" xfId="0" applyFont="1" applyAlignment="1">
      <alignment wrapText="1"/>
    </xf>
    <xf numFmtId="165" fontId="1" fillId="0" borderId="0" xfId="0" applyNumberFormat="1" applyFont="1"/>
    <xf numFmtId="0" fontId="7" fillId="0" borderId="0" xfId="0" applyFont="1" applyAlignment="1">
      <alignment horizontal="left"/>
    </xf>
    <xf numFmtId="0" fontId="1" fillId="0" borderId="0" xfId="0" applyFont="1" applyAlignment="1">
      <alignment horizontal="center" vertical="center" wrapText="1"/>
    </xf>
    <xf numFmtId="0" fontId="6" fillId="0" borderId="1" xfId="5" applyFont="1" applyBorder="1" applyAlignment="1">
      <alignment horizontal="left" vertical="center"/>
    </xf>
    <xf numFmtId="0" fontId="6" fillId="0" borderId="1" xfId="5" applyFont="1" applyBorder="1" applyAlignment="1">
      <alignment horizontal="center" vertical="center"/>
    </xf>
    <xf numFmtId="0" fontId="1" fillId="0" borderId="1" xfId="0" quotePrefix="1" applyFont="1" applyBorder="1" applyAlignment="1">
      <alignment horizontal="right"/>
    </xf>
    <xf numFmtId="0" fontId="2" fillId="0" borderId="0" xfId="4" applyFont="1"/>
    <xf numFmtId="0" fontId="13" fillId="0" borderId="0" xfId="0" applyFont="1"/>
    <xf numFmtId="0" fontId="1" fillId="0" borderId="0" xfId="0" applyFont="1" applyAlignment="1">
      <alignment horizontal="left"/>
    </xf>
    <xf numFmtId="0" fontId="1" fillId="0" borderId="1" xfId="0" applyFont="1" applyBorder="1" applyAlignment="1">
      <alignment horizontal="center" vertical="center" wrapText="1"/>
    </xf>
    <xf numFmtId="166" fontId="6" fillId="0" borderId="1" xfId="0" applyNumberFormat="1" applyFont="1" applyBorder="1"/>
    <xf numFmtId="0" fontId="1" fillId="0" borderId="0" xfId="0" applyFont="1" applyAlignment="1">
      <alignment horizontal="left" vertical="top" wrapText="1"/>
    </xf>
    <xf numFmtId="3" fontId="6" fillId="0" borderId="1" xfId="0" applyNumberFormat="1" applyFont="1" applyBorder="1"/>
    <xf numFmtId="165" fontId="1" fillId="0" borderId="1" xfId="0" applyNumberFormat="1" applyFont="1" applyBorder="1"/>
    <xf numFmtId="165" fontId="6" fillId="0" borderId="1" xfId="0" applyNumberFormat="1" applyFont="1" applyBorder="1"/>
    <xf numFmtId="0" fontId="2"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vertical="center"/>
    </xf>
    <xf numFmtId="3" fontId="7" fillId="0" borderId="1" xfId="0" applyNumberFormat="1" applyFont="1" applyBorder="1"/>
    <xf numFmtId="165" fontId="7" fillId="0" borderId="1" xfId="0" applyNumberFormat="1" applyFont="1" applyBorder="1"/>
    <xf numFmtId="166" fontId="7" fillId="0" borderId="1" xfId="0" applyNumberFormat="1" applyFont="1" applyBorder="1"/>
    <xf numFmtId="0" fontId="12" fillId="0" borderId="0" xfId="0" applyFont="1"/>
    <xf numFmtId="0" fontId="6" fillId="0" borderId="0" xfId="0" applyFont="1" applyAlignment="1">
      <alignment wrapText="1"/>
    </xf>
    <xf numFmtId="0" fontId="1" fillId="0" borderId="0" xfId="0" applyFont="1" applyAlignment="1">
      <alignment horizontal="left" wrapText="1"/>
    </xf>
    <xf numFmtId="0" fontId="6" fillId="0" borderId="0" xfId="0" applyFont="1" applyAlignment="1">
      <alignment horizontal="left" wrapText="1"/>
    </xf>
    <xf numFmtId="170" fontId="1" fillId="0" borderId="1" xfId="8" applyNumberFormat="1" applyFont="1" applyFill="1" applyBorder="1"/>
    <xf numFmtId="170" fontId="1" fillId="0" borderId="0" xfId="0" applyNumberFormat="1" applyFont="1"/>
    <xf numFmtId="1" fontId="1" fillId="0" borderId="1" xfId="0" applyNumberFormat="1" applyFont="1" applyBorder="1"/>
    <xf numFmtId="0" fontId="6" fillId="0" borderId="1" xfId="0" applyFont="1" applyBorder="1" applyAlignment="1">
      <alignment horizontal="left" vertical="center"/>
    </xf>
    <xf numFmtId="3" fontId="1" fillId="0" borderId="1" xfId="0" applyNumberFormat="1" applyFont="1" applyBorder="1" applyAlignment="1">
      <alignment horizontal="right"/>
    </xf>
    <xf numFmtId="0" fontId="6" fillId="0" borderId="1" xfId="0" applyFont="1" applyBorder="1" applyAlignment="1">
      <alignment vertical="center"/>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left"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vertical="center" wrapText="1"/>
    </xf>
    <xf numFmtId="0" fontId="6" fillId="0" borderId="1" xfId="0" applyFont="1" applyBorder="1" applyAlignment="1">
      <alignment horizontal="left" vertical="center" indent="2"/>
    </xf>
    <xf numFmtId="0" fontId="6" fillId="0" borderId="1" xfId="0" applyFont="1" applyBorder="1" applyAlignment="1">
      <alignment horizontal="left" indent="2"/>
    </xf>
    <xf numFmtId="166" fontId="1" fillId="0" borderId="1" xfId="0" applyNumberFormat="1" applyFont="1" applyBorder="1" applyAlignment="1">
      <alignment horizontal="center"/>
    </xf>
    <xf numFmtId="166" fontId="1" fillId="0" borderId="0" xfId="0" applyNumberFormat="1" applyFont="1" applyAlignment="1">
      <alignment horizontal="center"/>
    </xf>
    <xf numFmtId="2" fontId="6" fillId="0" borderId="1" xfId="0" applyNumberFormat="1" applyFont="1" applyBorder="1" applyAlignment="1">
      <alignment horizontal="center"/>
    </xf>
    <xf numFmtId="0" fontId="7" fillId="0" borderId="1" xfId="0" applyFont="1" applyBorder="1"/>
    <xf numFmtId="2" fontId="7" fillId="0" borderId="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xf>
    <xf numFmtId="167" fontId="6" fillId="0" borderId="1" xfId="0" applyNumberFormat="1" applyFont="1" applyBorder="1" applyAlignment="1">
      <alignment horizontal="center" vertical="center"/>
    </xf>
    <xf numFmtId="166" fontId="6" fillId="0" borderId="2" xfId="0" applyNumberFormat="1" applyFont="1" applyBorder="1" applyAlignment="1">
      <alignment horizontal="center" vertical="center"/>
    </xf>
    <xf numFmtId="167" fontId="6" fillId="0" borderId="1" xfId="0" applyNumberFormat="1" applyFont="1" applyBorder="1" applyAlignment="1">
      <alignment horizontal="center"/>
    </xf>
    <xf numFmtId="0" fontId="13" fillId="0" borderId="0" xfId="0" applyFont="1" applyAlignment="1">
      <alignment horizontal="center" vertical="top" wrapText="1"/>
    </xf>
    <xf numFmtId="167" fontId="6" fillId="0" borderId="1" xfId="3" applyNumberFormat="1" applyFont="1" applyFill="1" applyBorder="1" applyAlignment="1">
      <alignment horizontal="center"/>
    </xf>
    <xf numFmtId="166" fontId="6" fillId="0" borderId="2" xfId="3" applyNumberFormat="1" applyFont="1" applyFill="1" applyBorder="1" applyAlignment="1">
      <alignment horizontal="center"/>
    </xf>
    <xf numFmtId="0" fontId="12" fillId="0" borderId="0" xfId="0" applyFont="1" applyAlignment="1">
      <alignment horizontal="left" vertical="top"/>
    </xf>
    <xf numFmtId="0" fontId="12" fillId="0" borderId="0" xfId="0" applyFont="1" applyAlignment="1">
      <alignment vertical="top" wrapText="1"/>
    </xf>
    <xf numFmtId="167" fontId="12" fillId="0" borderId="0" xfId="3" applyNumberFormat="1" applyFont="1" applyFill="1" applyBorder="1" applyAlignment="1">
      <alignment vertical="top" wrapText="1"/>
    </xf>
    <xf numFmtId="167" fontId="6" fillId="0" borderId="0" xfId="0" applyNumberFormat="1" applyFont="1" applyAlignment="1">
      <alignment horizontal="center"/>
    </xf>
    <xf numFmtId="2" fontId="1" fillId="0" borderId="0" xfId="0" applyNumberFormat="1" applyFont="1"/>
    <xf numFmtId="0" fontId="6" fillId="0" borderId="0" xfId="5" applyFont="1"/>
    <xf numFmtId="0" fontId="1" fillId="0" borderId="0" xfId="0" applyFont="1" applyAlignment="1">
      <alignment horizontal="left" vertical="center" indent="6"/>
    </xf>
    <xf numFmtId="0" fontId="2" fillId="0" borderId="0" xfId="0" applyFont="1" applyAlignment="1">
      <alignment horizontal="left" vertical="center" indent="6"/>
    </xf>
    <xf numFmtId="0" fontId="8" fillId="0" borderId="0" xfId="0" applyFont="1" applyAlignment="1">
      <alignment wrapText="1"/>
    </xf>
    <xf numFmtId="0" fontId="17" fillId="0" borderId="0" xfId="5" applyFont="1"/>
    <xf numFmtId="166" fontId="1" fillId="0" borderId="0" xfId="3" applyNumberFormat="1" applyFont="1" applyFill="1"/>
    <xf numFmtId="0" fontId="8" fillId="0" borderId="0" xfId="0" applyFont="1" applyAlignment="1">
      <alignment horizontal="right"/>
    </xf>
    <xf numFmtId="2" fontId="1" fillId="0" borderId="0" xfId="3" applyNumberFormat="1" applyFont="1" applyFill="1"/>
    <xf numFmtId="0" fontId="7" fillId="0" borderId="0" xfId="0" applyFont="1"/>
    <xf numFmtId="0" fontId="6" fillId="0" borderId="0" xfId="1" applyFont="1"/>
    <xf numFmtId="166" fontId="6" fillId="0" borderId="1" xfId="0" applyNumberFormat="1" applyFont="1" applyBorder="1" applyAlignment="1">
      <alignment horizontal="center" vertical="center" wrapText="1"/>
    </xf>
    <xf numFmtId="0" fontId="13" fillId="0" borderId="6" xfId="0" applyFont="1" applyBorder="1" applyAlignment="1">
      <alignment horizontal="justify" vertical="center" wrapText="1"/>
    </xf>
    <xf numFmtId="0" fontId="13" fillId="0" borderId="7" xfId="0" applyFont="1" applyBorder="1" applyAlignment="1">
      <alignment vertical="center" wrapText="1"/>
    </xf>
    <xf numFmtId="0" fontId="6" fillId="0" borderId="1" xfId="0" applyFont="1" applyBorder="1" applyAlignment="1">
      <alignment horizontal="center" vertical="center"/>
    </xf>
    <xf numFmtId="166" fontId="6" fillId="0" borderId="1" xfId="0" applyNumberFormat="1" applyFont="1" applyBorder="1" applyAlignment="1">
      <alignment horizontal="center" vertical="center"/>
    </xf>
    <xf numFmtId="0" fontId="12" fillId="0" borderId="8" xfId="0" applyFont="1" applyBorder="1" applyAlignment="1">
      <alignment horizontal="justify" vertical="center"/>
    </xf>
    <xf numFmtId="0" fontId="12" fillId="0" borderId="5" xfId="0" applyFont="1" applyBorder="1" applyAlignment="1">
      <alignment horizontal="right" vertical="center"/>
    </xf>
    <xf numFmtId="0" fontId="12" fillId="0" borderId="0" xfId="0" applyFont="1" applyAlignment="1">
      <alignment horizontal="justify" vertical="center"/>
    </xf>
    <xf numFmtId="0" fontId="6" fillId="0" borderId="1" xfId="2" applyFont="1" applyBorder="1" applyAlignment="1">
      <alignment horizontal="center" vertical="top" wrapText="1"/>
    </xf>
    <xf numFmtId="0" fontId="6" fillId="0" borderId="0" xfId="0" applyFont="1" applyAlignment="1">
      <alignment horizontal="left" vertical="top" wrapText="1"/>
    </xf>
    <xf numFmtId="0" fontId="1" fillId="0" borderId="1" xfId="0" applyFont="1" applyBorder="1" applyAlignment="1">
      <alignment vertical="top" wrapText="1"/>
    </xf>
    <xf numFmtId="0" fontId="18" fillId="0" borderId="0" xfId="0" applyFont="1" applyAlignment="1">
      <alignment horizontal="center" vertical="top" wrapText="1"/>
    </xf>
    <xf numFmtId="166" fontId="1" fillId="0" borderId="1" xfId="3" applyNumberFormat="1" applyFont="1" applyFill="1" applyBorder="1"/>
    <xf numFmtId="0" fontId="1" fillId="0" borderId="0" xfId="0" applyFont="1" applyAlignment="1">
      <alignment vertical="top"/>
    </xf>
    <xf numFmtId="169" fontId="1" fillId="0" borderId="0" xfId="7" applyNumberFormat="1" applyFont="1" applyFill="1"/>
    <xf numFmtId="0" fontId="1" fillId="0" borderId="1" xfId="0" applyFont="1" applyBorder="1" applyAlignment="1">
      <alignment wrapText="1"/>
    </xf>
    <xf numFmtId="169" fontId="1" fillId="0" borderId="1" xfId="7" applyNumberFormat="1" applyFont="1" applyFill="1" applyBorder="1"/>
    <xf numFmtId="0" fontId="1" fillId="0" borderId="0" xfId="0" applyFont="1" applyAlignment="1">
      <alignment vertical="top" wrapText="1"/>
    </xf>
    <xf numFmtId="1" fontId="1" fillId="0" borderId="0" xfId="7" applyNumberFormat="1" applyFont="1" applyFill="1"/>
    <xf numFmtId="1" fontId="1" fillId="0" borderId="1" xfId="7" applyNumberFormat="1" applyFont="1" applyFill="1" applyBorder="1" applyAlignment="1">
      <alignment vertical="top" wrapText="1"/>
    </xf>
    <xf numFmtId="17" fontId="1" fillId="0" borderId="1" xfId="0" applyNumberFormat="1" applyFont="1" applyBorder="1"/>
    <xf numFmtId="3" fontId="1" fillId="0" borderId="1" xfId="7" applyNumberFormat="1" applyFont="1" applyFill="1" applyBorder="1"/>
    <xf numFmtId="3" fontId="1" fillId="0" borderId="1" xfId="0" applyNumberFormat="1" applyFont="1" applyBorder="1" applyAlignment="1">
      <alignment horizontal="center"/>
    </xf>
    <xf numFmtId="0" fontId="2" fillId="0" borderId="0" xfId="0" applyFont="1" applyAlignment="1">
      <alignment vertical="center" wrapText="1"/>
    </xf>
    <xf numFmtId="0" fontId="1" fillId="0" borderId="1" xfId="0" applyFont="1" applyBorder="1" applyAlignment="1">
      <alignment vertical="top"/>
    </xf>
    <xf numFmtId="168" fontId="1" fillId="0" borderId="1" xfId="7" applyNumberFormat="1" applyFont="1" applyFill="1" applyBorder="1"/>
    <xf numFmtId="0" fontId="1" fillId="0" borderId="0" xfId="0" applyFont="1" applyAlignment="1">
      <alignment vertical="center" wrapText="1"/>
    </xf>
    <xf numFmtId="166" fontId="6" fillId="0" borderId="1" xfId="3" applyNumberFormat="1" applyFont="1" applyFill="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2" fillId="0" borderId="0" xfId="0" applyFont="1" applyAlignment="1">
      <alignment horizontal="left"/>
    </xf>
    <xf numFmtId="0" fontId="6" fillId="0" borderId="1" xfId="0" applyFont="1" applyBorder="1" applyAlignment="1">
      <alignment horizontal="center" wrapText="1"/>
    </xf>
    <xf numFmtId="166" fontId="6" fillId="0" borderId="1" xfId="0" applyNumberFormat="1" applyFont="1" applyBorder="1" applyAlignment="1">
      <alignment horizontal="center" wrapText="1"/>
    </xf>
    <xf numFmtId="166" fontId="6" fillId="0" borderId="1" xfId="0" applyNumberFormat="1" applyFont="1" applyBorder="1" applyAlignment="1">
      <alignment wrapText="1"/>
    </xf>
    <xf numFmtId="0" fontId="6" fillId="0" borderId="1" xfId="5" applyFont="1" applyBorder="1" applyAlignment="1">
      <alignment vertic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6" fillId="0" borderId="1" xfId="0" applyFont="1" applyBorder="1" applyAlignment="1">
      <alignment horizontal="center" vertical="top" wrapText="1"/>
    </xf>
    <xf numFmtId="0" fontId="6" fillId="0" borderId="2" xfId="0" applyFont="1" applyBorder="1" applyAlignment="1">
      <alignment horizontal="center" vertical="center"/>
    </xf>
    <xf numFmtId="0" fontId="1" fillId="2" borderId="0" xfId="0" applyFont="1" applyFill="1"/>
    <xf numFmtId="0" fontId="1" fillId="2" borderId="0" xfId="0" applyFont="1" applyFill="1" applyAlignment="1">
      <alignment horizontal="center"/>
    </xf>
    <xf numFmtId="0" fontId="2" fillId="2" borderId="0" xfId="0" applyFont="1" applyFill="1"/>
    <xf numFmtId="0" fontId="1" fillId="0" borderId="0" xfId="0" applyFont="1" applyAlignment="1">
      <alignment wrapText="1"/>
    </xf>
    <xf numFmtId="0" fontId="1" fillId="0" borderId="0" xfId="0" applyFont="1"/>
    <xf numFmtId="0" fontId="1" fillId="0" borderId="4" xfId="0" applyFont="1" applyBorder="1" applyAlignment="1">
      <alignment horizontal="center"/>
    </xf>
  </cellXfs>
  <cellStyles count="9">
    <cellStyle name="Comma" xfId="7" builtinId="3"/>
    <cellStyle name="Comma 2" xfId="8" xr:uid="{FF20AC15-2F8E-4C7D-8E9B-B1950F2DF394}"/>
    <cellStyle name="Normal" xfId="0" builtinId="0"/>
    <cellStyle name="Normal 2" xfId="1" xr:uid="{28A80D4F-33E3-48E5-B088-9ED0EFC2CF87}"/>
    <cellStyle name="Normal 2 2" xfId="4" xr:uid="{0D1F9C24-CB4D-42CB-BE12-70492A89DC65}"/>
    <cellStyle name="Normal 2 3" xfId="6" xr:uid="{C5B529DD-2637-4F61-B454-64DB565777F0}"/>
    <cellStyle name="Normal 3" xfId="2" xr:uid="{AF24324D-9BF2-46BC-B29F-F991FBC18535}"/>
    <cellStyle name="Normal 4" xfId="5" xr:uid="{FF2A9355-54D3-43FB-9646-D054D4A3273E}"/>
    <cellStyle name="Percent 2" xfId="3" xr:uid="{000EE4B6-4009-405C-87C5-FF989CB3FC9F}"/>
  </cellStyles>
  <dxfs count="0"/>
  <tableStyles count="0" defaultTableStyle="TableStyleMedium2" defaultPivotStyle="PivotStyleLight16"/>
  <colors>
    <mruColors>
      <color rgb="FFFFFFFF"/>
      <color rgb="FF00C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2</xdr:row>
      <xdr:rowOff>342900</xdr:rowOff>
    </xdr:from>
    <xdr:to>
      <xdr:col>13</xdr:col>
      <xdr:colOff>438150</xdr:colOff>
      <xdr:row>21</xdr:row>
      <xdr:rowOff>45720</xdr:rowOff>
    </xdr:to>
    <xdr:pic>
      <xdr:nvPicPr>
        <xdr:cNvPr id="3" name="Picture 2" descr="Carte choroplèthe (ombrée) montrant les rapports de taux d’incidence normalisés selon l’âge de la COVID-19 de 2020 à 2021 pour une unité de santé publique comparativement au taux de l’Ontario. L’analyse inclut les personnes ayant reçu un diagnostic de cancer entre 2015 et 2020.">
          <a:extLst>
            <a:ext uri="{FF2B5EF4-FFF2-40B4-BE49-F238E27FC236}">
              <a16:creationId xmlns:a16="http://schemas.microsoft.com/office/drawing/2014/main" id="{570A5CB4-69F4-49A8-8F6D-E3745192D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6225" y="733425"/>
          <a:ext cx="5810250" cy="41033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13</xdr:row>
      <xdr:rowOff>9525</xdr:rowOff>
    </xdr:from>
    <xdr:to>
      <xdr:col>2</xdr:col>
      <xdr:colOff>1138555</xdr:colOff>
      <xdr:row>27</xdr:row>
      <xdr:rowOff>48895</xdr:rowOff>
    </xdr:to>
    <xdr:pic>
      <xdr:nvPicPr>
        <xdr:cNvPr id="2" name="Picture 1" descr="Le graphique à barres montre les taux de mortalité prématurée bruts et ajustés selon l’âge pour 100 000 décès de toutes causes confondues, en Ontario, en 2017 parmi les personnes ayant reçu un diagnostic de cancer de 2015 à 2017, et en 2020 parmi les personnes ayant reçu un diagnostic de cancer de 2018 à 2020.">
          <a:extLst>
            <a:ext uri="{FF2B5EF4-FFF2-40B4-BE49-F238E27FC236}">
              <a16:creationId xmlns:a16="http://schemas.microsoft.com/office/drawing/2014/main" id="{4B1DBC24-52C9-388E-8E8C-1B8C4D774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590800"/>
          <a:ext cx="4843780" cy="283019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190501</xdr:colOff>
      <xdr:row>14</xdr:row>
      <xdr:rowOff>11907</xdr:rowOff>
    </xdr:from>
    <xdr:to>
      <xdr:col>2</xdr:col>
      <xdr:colOff>865957</xdr:colOff>
      <xdr:row>33</xdr:row>
      <xdr:rowOff>95467</xdr:rowOff>
    </xdr:to>
    <xdr:pic>
      <xdr:nvPicPr>
        <xdr:cNvPr id="2" name="Picture 1" descr="Le graphique à barres montre les taux de mortalité prématurée bruts et normalisés selon l’âge pour 100 000 décès pour toutes les causes parmi les personnes ayant reçu un diagnostic de cancer de 2018 à 2020 selon le statut d’infection à la COVID-19 (positif ou négatif/non testé), en Ontario, en 2020.">
          <a:extLst>
            <a:ext uri="{FF2B5EF4-FFF2-40B4-BE49-F238E27FC236}">
              <a16:creationId xmlns:a16="http://schemas.microsoft.com/office/drawing/2014/main" id="{A66661FB-5967-9830-CD4A-BEB627F9FF8A}"/>
            </a:ext>
          </a:extLst>
        </xdr:cNvPr>
        <xdr:cNvPicPr>
          <a:picLocks noChangeAspect="1"/>
        </xdr:cNvPicPr>
      </xdr:nvPicPr>
      <xdr:blipFill>
        <a:blip xmlns:r="http://schemas.openxmlformats.org/officeDocument/2006/relationships" r:embed="rId1"/>
        <a:stretch>
          <a:fillRect/>
        </a:stretch>
      </xdr:blipFill>
      <xdr:spPr>
        <a:xfrm>
          <a:off x="190501" y="3583782"/>
          <a:ext cx="5938019" cy="36030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14</xdr:col>
      <xdr:colOff>268941</xdr:colOff>
      <xdr:row>24</xdr:row>
      <xdr:rowOff>138643</xdr:rowOff>
    </xdr:to>
    <xdr:pic>
      <xdr:nvPicPr>
        <xdr:cNvPr id="2" name="Picture 1" descr="Le graphique linéaire montre les taux de survie relative à un an normalisés selon l’âge (%) pour certains types de cancers sélectionnés de 2018 à 2021, en Ontario. Les âges inclus sont de 15 à 99 ans.">
          <a:extLst>
            <a:ext uri="{FF2B5EF4-FFF2-40B4-BE49-F238E27FC236}">
              <a16:creationId xmlns:a16="http://schemas.microsoft.com/office/drawing/2014/main" id="{28BB1243-DCBA-74A1-7507-41EBE05B71B1}"/>
            </a:ext>
          </a:extLst>
        </xdr:cNvPr>
        <xdr:cNvPicPr>
          <a:picLocks noChangeAspect="1"/>
        </xdr:cNvPicPr>
      </xdr:nvPicPr>
      <xdr:blipFill>
        <a:blip xmlns:r="http://schemas.openxmlformats.org/officeDocument/2006/relationships" r:embed="rId1"/>
        <a:stretch>
          <a:fillRect/>
        </a:stretch>
      </xdr:blipFill>
      <xdr:spPr>
        <a:xfrm>
          <a:off x="3776382" y="1064559"/>
          <a:ext cx="7149353" cy="43744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13</xdr:col>
      <xdr:colOff>26506</xdr:colOff>
      <xdr:row>22</xdr:row>
      <xdr:rowOff>0</xdr:rowOff>
    </xdr:to>
    <xdr:pic>
      <xdr:nvPicPr>
        <xdr:cNvPr id="2" name="Picture 1" descr="Le graphique linéaire montre les taux de survie relative à deux ans normalisés selon l’âge (%) pour certains types de cancers sélectionnés de 2018 à 2021, en Ontario. Les âges inclus sont de 15 à 99 ans.">
          <a:extLst>
            <a:ext uri="{FF2B5EF4-FFF2-40B4-BE49-F238E27FC236}">
              <a16:creationId xmlns:a16="http://schemas.microsoft.com/office/drawing/2014/main" id="{905EFD61-CD58-C8A0-B019-2B4FC3924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4324" y="1199029"/>
          <a:ext cx="6256976" cy="3832412"/>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582707</xdr:colOff>
      <xdr:row>2</xdr:row>
      <xdr:rowOff>201706</xdr:rowOff>
    </xdr:from>
    <xdr:to>
      <xdr:col>23</xdr:col>
      <xdr:colOff>205799</xdr:colOff>
      <xdr:row>27</xdr:row>
      <xdr:rowOff>134470</xdr:rowOff>
    </xdr:to>
    <xdr:pic>
      <xdr:nvPicPr>
        <xdr:cNvPr id="3" name="Picture 2" descr="La combinaison de graphique à barres et de graphique linéaire montre le nombre de nouveaux cas de cancer et les taux d’incidence normalisés selon l’âge pour 100 000 personnes, pour tous les cancers combinés, par année de diagnostic, en Ontario, de 1986 à 2024.">
          <a:extLst>
            <a:ext uri="{FF2B5EF4-FFF2-40B4-BE49-F238E27FC236}">
              <a16:creationId xmlns:a16="http://schemas.microsoft.com/office/drawing/2014/main" id="{929DF1D6-3235-8071-CAC8-36D427C55CB7}"/>
            </a:ext>
          </a:extLst>
        </xdr:cNvPr>
        <xdr:cNvPicPr>
          <a:picLocks noChangeAspect="1"/>
        </xdr:cNvPicPr>
      </xdr:nvPicPr>
      <xdr:blipFill>
        <a:blip xmlns:r="http://schemas.openxmlformats.org/officeDocument/2006/relationships" r:embed="rId1"/>
        <a:stretch>
          <a:fillRect/>
        </a:stretch>
      </xdr:blipFill>
      <xdr:spPr>
        <a:xfrm>
          <a:off x="3697942" y="605118"/>
          <a:ext cx="11434092" cy="51771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21</xdr:col>
      <xdr:colOff>312964</xdr:colOff>
      <xdr:row>27</xdr:row>
      <xdr:rowOff>2355</xdr:rowOff>
    </xdr:to>
    <xdr:pic>
      <xdr:nvPicPr>
        <xdr:cNvPr id="4" name="Picture 3" descr="La combinaison de graphique à barres et graphique linéaire montre le nombre de nouveaux cas de cancer et les taux d’incidence normalisés selon l’âge pour 100 000 personnes, pour tous les cancers combinés chez les hommes et les femmes, par année de diagnostic, en Ontario, de 1986 à 2024.">
          <a:extLst>
            <a:ext uri="{FF2B5EF4-FFF2-40B4-BE49-F238E27FC236}">
              <a16:creationId xmlns:a16="http://schemas.microsoft.com/office/drawing/2014/main" id="{3518AEF2-05C8-206E-4EE3-1829F547A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0893" y="1006929"/>
          <a:ext cx="9089571" cy="4900926"/>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381000</xdr:colOff>
      <xdr:row>3</xdr:row>
      <xdr:rowOff>186186</xdr:rowOff>
    </xdr:from>
    <xdr:to>
      <xdr:col>18</xdr:col>
      <xdr:colOff>168088</xdr:colOff>
      <xdr:row>29</xdr:row>
      <xdr:rowOff>96913</xdr:rowOff>
    </xdr:to>
    <xdr:pic>
      <xdr:nvPicPr>
        <xdr:cNvPr id="4" name="Picture 3" descr="Graphique de type aires empilées montrant les tendances au fil du temps dans le nombre de nouveaux cas de cancer attribués aux changements dans le risque de cancer, à la croissance de la population et au vieillissement de la population, en Ontario, de 1986 à 2019.">
          <a:extLst>
            <a:ext uri="{FF2B5EF4-FFF2-40B4-BE49-F238E27FC236}">
              <a16:creationId xmlns:a16="http://schemas.microsoft.com/office/drawing/2014/main" id="{ED22F41A-DC96-C75F-887A-26D6DAA7558C}"/>
            </a:ext>
          </a:extLst>
        </xdr:cNvPr>
        <xdr:cNvPicPr>
          <a:picLocks noChangeAspect="1"/>
        </xdr:cNvPicPr>
      </xdr:nvPicPr>
      <xdr:blipFill>
        <a:blip xmlns:r="http://schemas.openxmlformats.org/officeDocument/2006/relationships" r:embed="rId1"/>
        <a:stretch>
          <a:fillRect/>
        </a:stretch>
      </xdr:blipFill>
      <xdr:spPr>
        <a:xfrm>
          <a:off x="5748618" y="1396421"/>
          <a:ext cx="6779558" cy="51550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18</xdr:col>
      <xdr:colOff>207645</xdr:colOff>
      <xdr:row>24</xdr:row>
      <xdr:rowOff>38100</xdr:rowOff>
    </xdr:to>
    <xdr:pic>
      <xdr:nvPicPr>
        <xdr:cNvPr id="2" name="Picture 1" descr="Le graphique à barres en double montre le pourcentage de nouveaux cas de cancer par type de cancer pour les hommes et les femmes, en 2020.">
          <a:extLst>
            <a:ext uri="{FF2B5EF4-FFF2-40B4-BE49-F238E27FC236}">
              <a16:creationId xmlns:a16="http://schemas.microsoft.com/office/drawing/2014/main" id="{52B22EAA-5D89-E207-A11C-532561E87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612321"/>
          <a:ext cx="8780145" cy="432435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45</xdr:row>
      <xdr:rowOff>-1</xdr:rowOff>
    </xdr:from>
    <xdr:to>
      <xdr:col>7</xdr:col>
      <xdr:colOff>264296</xdr:colOff>
      <xdr:row>61</xdr:row>
      <xdr:rowOff>100852</xdr:rowOff>
    </xdr:to>
    <xdr:pic>
      <xdr:nvPicPr>
        <xdr:cNvPr id="2" name="Picture 1" descr="Le graphique linéaire montre les taux d’incidence normalisés selon l’âge pour 100 000 personnes, pour les cancers du sein (chez les femmes), de la prostate, du poumon et du colon, par année de diagnostic, en Ontario de 1986 à 2020.">
          <a:extLst>
            <a:ext uri="{FF2B5EF4-FFF2-40B4-BE49-F238E27FC236}">
              <a16:creationId xmlns:a16="http://schemas.microsoft.com/office/drawing/2014/main" id="{390A67FE-C9E3-C127-6692-ED7D41787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78470"/>
          <a:ext cx="7032649" cy="3328147"/>
        </a:xfrm>
        <a:prstGeom prst="rect">
          <a:avLst/>
        </a:prstGeom>
        <a:noFill/>
      </xdr:spPr>
    </xdr:pic>
    <xdr:clientData/>
  </xdr:twoCellAnchor>
  <xdr:twoCellAnchor editAs="oneCell">
    <xdr:from>
      <xdr:col>0</xdr:col>
      <xdr:colOff>0</xdr:colOff>
      <xdr:row>62</xdr:row>
      <xdr:rowOff>78441</xdr:rowOff>
    </xdr:from>
    <xdr:to>
      <xdr:col>7</xdr:col>
      <xdr:colOff>264296</xdr:colOff>
      <xdr:row>78</xdr:row>
      <xdr:rowOff>179294</xdr:rowOff>
    </xdr:to>
    <xdr:pic>
      <xdr:nvPicPr>
        <xdr:cNvPr id="3" name="Picture 2" descr="Le graphique linéaire montre les taux d’incidence normalisés selon l’âge pour 100 000 personnes pour la leucémie ainsi que les cancers de l’utérus, de la thyroïde, des reins, de la cavité buccale et du pharynx, du foie, du col de l’utérus, des testicules et du larynx, par année de diagnostic, en Ontario de 1986 à 2020.">
          <a:extLst>
            <a:ext uri="{FF2B5EF4-FFF2-40B4-BE49-F238E27FC236}">
              <a16:creationId xmlns:a16="http://schemas.microsoft.com/office/drawing/2014/main" id="{DECF465F-58D6-92CD-1FBE-ABB83F127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85912"/>
          <a:ext cx="7032649" cy="3328147"/>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35</xdr:row>
      <xdr:rowOff>19050</xdr:rowOff>
    </xdr:from>
    <xdr:to>
      <xdr:col>6</xdr:col>
      <xdr:colOff>584200</xdr:colOff>
      <xdr:row>71</xdr:row>
      <xdr:rowOff>104775</xdr:rowOff>
    </xdr:to>
    <xdr:pic>
      <xdr:nvPicPr>
        <xdr:cNvPr id="2" name="Picture 1" descr="Le graphique à barres horizontales montrant la variation annuelle moyenne en pourcentage du taux d’incidence normalisé selon l’âge chez les hommes et les femmes, par types de cancers, en Ontario de 1986 à 2019. ">
          <a:extLst>
            <a:ext uri="{FF2B5EF4-FFF2-40B4-BE49-F238E27FC236}">
              <a16:creationId xmlns:a16="http://schemas.microsoft.com/office/drawing/2014/main" id="{FE36A01A-9E7E-2E21-D32F-BB2697BD86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924675"/>
          <a:ext cx="6051550" cy="7505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2</xdr:row>
      <xdr:rowOff>390525</xdr:rowOff>
    </xdr:from>
    <xdr:to>
      <xdr:col>16</xdr:col>
      <xdr:colOff>313765</xdr:colOff>
      <xdr:row>22</xdr:row>
      <xdr:rowOff>25271</xdr:rowOff>
    </xdr:to>
    <xdr:pic>
      <xdr:nvPicPr>
        <xdr:cNvPr id="6" name="Picture 5" descr="Le graphique à barres montre le nombre de nouveaux cas de cancer par mois de diagnostic, en Ontario, de 2019 à 2022.">
          <a:extLst>
            <a:ext uri="{FF2B5EF4-FFF2-40B4-BE49-F238E27FC236}">
              <a16:creationId xmlns:a16="http://schemas.microsoft.com/office/drawing/2014/main" id="{843B977D-BEFE-6B98-3445-000C30C347AF}"/>
            </a:ext>
          </a:extLst>
        </xdr:cNvPr>
        <xdr:cNvPicPr>
          <a:picLocks noChangeAspect="1"/>
        </xdr:cNvPicPr>
      </xdr:nvPicPr>
      <xdr:blipFill>
        <a:blip xmlns:r="http://schemas.openxmlformats.org/officeDocument/2006/relationships" r:embed="rId1"/>
        <a:stretch>
          <a:fillRect/>
        </a:stretch>
      </xdr:blipFill>
      <xdr:spPr>
        <a:xfrm>
          <a:off x="2785222" y="827554"/>
          <a:ext cx="7356102" cy="4072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12</xdr:row>
      <xdr:rowOff>123825</xdr:rowOff>
    </xdr:from>
    <xdr:to>
      <xdr:col>18</xdr:col>
      <xdr:colOff>137160</xdr:colOff>
      <xdr:row>30</xdr:row>
      <xdr:rowOff>60325</xdr:rowOff>
    </xdr:to>
    <xdr:pic>
      <xdr:nvPicPr>
        <xdr:cNvPr id="3" name="Picture 2" descr="Le graphique linéaire et en points montrant les taux d’incidence normalisés selon l’âge par million de personnes, pour tous les cancers combinés chez les enfants de 0 à 14 ans, par année de diagnostic, en Ontario de 1988 à 2022.">
          <a:extLst>
            <a:ext uri="{FF2B5EF4-FFF2-40B4-BE49-F238E27FC236}">
              <a16:creationId xmlns:a16="http://schemas.microsoft.com/office/drawing/2014/main" id="{40335665-1C44-0A85-D14D-C347BBA281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2324100"/>
          <a:ext cx="8442960" cy="353695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21</xdr:col>
      <xdr:colOff>395941</xdr:colOff>
      <xdr:row>56</xdr:row>
      <xdr:rowOff>96931</xdr:rowOff>
    </xdr:to>
    <xdr:pic>
      <xdr:nvPicPr>
        <xdr:cNvPr id="3" name="Picture 2" descr="Le graphique linéaire montre les taux d’incidence normalisés selon l’âge pour 100 000 personnes pour tous les cancers combinés, chez les hommes, par groupe d’âge de 0 à 39 ans, de 40 à 59 ans, de 60 à 79 ans et de 80 ans et plus, en Ontario de 1986 à 2020.">
          <a:extLst>
            <a:ext uri="{FF2B5EF4-FFF2-40B4-BE49-F238E27FC236}">
              <a16:creationId xmlns:a16="http://schemas.microsoft.com/office/drawing/2014/main" id="{70344EF9-D2DF-1E9A-63B7-C337FCFEA6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0559" y="8404412"/>
          <a:ext cx="6223000" cy="3324225"/>
        </a:xfrm>
        <a:prstGeom prst="rect">
          <a:avLst/>
        </a:prstGeom>
        <a:noFill/>
      </xdr:spPr>
    </xdr:pic>
    <xdr:clientData/>
  </xdr:twoCellAnchor>
  <xdr:twoCellAnchor editAs="oneCell">
    <xdr:from>
      <xdr:col>11</xdr:col>
      <xdr:colOff>0</xdr:colOff>
      <xdr:row>79</xdr:row>
      <xdr:rowOff>0</xdr:rowOff>
    </xdr:from>
    <xdr:to>
      <xdr:col>21</xdr:col>
      <xdr:colOff>421341</xdr:colOff>
      <xdr:row>94</xdr:row>
      <xdr:rowOff>102646</xdr:rowOff>
    </xdr:to>
    <xdr:pic>
      <xdr:nvPicPr>
        <xdr:cNvPr id="8" name="Picture 7" descr="Le graphique linéaire montre les taux d’incidence normalisés selon l’âge pour 100 000 personnes pour tous les cancers combinés, chez les femmes, par groupe d’âge pour les 0 à 39 ans, les 40 à 59 ans, les 60 à 79 ans et les 80 ans et plus, en Ontario de 1986 à 2020. ">
          <a:extLst>
            <a:ext uri="{FF2B5EF4-FFF2-40B4-BE49-F238E27FC236}">
              <a16:creationId xmlns:a16="http://schemas.microsoft.com/office/drawing/2014/main" id="{A4798BD6-EED4-A3B0-C05F-1F57171FF5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0559" y="16270941"/>
          <a:ext cx="6248400" cy="3329940"/>
        </a:xfrm>
        <a:prstGeom prst="rect">
          <a:avLst/>
        </a:prstGeom>
        <a:noFill/>
      </xdr:spPr>
    </xdr:pic>
    <xdr:clientData/>
  </xdr:twoCellAnchor>
  <xdr:twoCellAnchor editAs="oneCell">
    <xdr:from>
      <xdr:col>10</xdr:col>
      <xdr:colOff>0</xdr:colOff>
      <xdr:row>3</xdr:row>
      <xdr:rowOff>0</xdr:rowOff>
    </xdr:from>
    <xdr:to>
      <xdr:col>25</xdr:col>
      <xdr:colOff>520039</xdr:colOff>
      <xdr:row>26</xdr:row>
      <xdr:rowOff>141351</xdr:rowOff>
    </xdr:to>
    <xdr:pic>
      <xdr:nvPicPr>
        <xdr:cNvPr id="4" name="Picture 3" descr="Le graphique linéaire montre les taux d’incidence normalisés selon l’âge pour 100 000 personnes pour tous les cancers combinés, chez les hommes et femmes combinés, par groupe d’âge de 0 à 39 ans, de 40 à 59 ans, de 60 à 79 ans et de 80 ans et plus, en Ontario de 1986 à 2020.">
          <a:extLst>
            <a:ext uri="{FF2B5EF4-FFF2-40B4-BE49-F238E27FC236}">
              <a16:creationId xmlns:a16="http://schemas.microsoft.com/office/drawing/2014/main" id="{CB5B3F37-173B-1D1F-5083-F643834BFBE5}"/>
            </a:ext>
          </a:extLst>
        </xdr:cNvPr>
        <xdr:cNvPicPr>
          <a:picLocks noChangeAspect="1"/>
        </xdr:cNvPicPr>
      </xdr:nvPicPr>
      <xdr:blipFill>
        <a:blip xmlns:r="http://schemas.openxmlformats.org/officeDocument/2006/relationships" r:embed="rId3"/>
        <a:stretch>
          <a:fillRect/>
        </a:stretch>
      </xdr:blipFill>
      <xdr:spPr>
        <a:xfrm>
          <a:off x="10390094" y="591671"/>
          <a:ext cx="9260627" cy="49016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581024</xdr:colOff>
      <xdr:row>2</xdr:row>
      <xdr:rowOff>600074</xdr:rowOff>
    </xdr:from>
    <xdr:to>
      <xdr:col>17</xdr:col>
      <xdr:colOff>116548</xdr:colOff>
      <xdr:row>23</xdr:row>
      <xdr:rowOff>104774</xdr:rowOff>
    </xdr:to>
    <xdr:pic>
      <xdr:nvPicPr>
        <xdr:cNvPr id="3" name="Picture 2"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a:extLst>
            <a:ext uri="{FF2B5EF4-FFF2-40B4-BE49-F238E27FC236}">
              <a16:creationId xmlns:a16="http://schemas.microsoft.com/office/drawing/2014/main" id="{1584773B-9BD7-9642-8C3B-D7A5166271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4" y="1000124"/>
          <a:ext cx="7669874" cy="410527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18</xdr:col>
      <xdr:colOff>519873</xdr:colOff>
      <xdr:row>24</xdr:row>
      <xdr:rowOff>28575</xdr:rowOff>
    </xdr:to>
    <xdr:pic>
      <xdr:nvPicPr>
        <xdr:cNvPr id="5" name="Picture 4"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
          <a:extLst>
            <a:ext uri="{FF2B5EF4-FFF2-40B4-BE49-F238E27FC236}">
              <a16:creationId xmlns:a16="http://schemas.microsoft.com/office/drawing/2014/main" id="{D83747F6-F997-3412-80E8-06E250D1D2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000125"/>
          <a:ext cx="7492173" cy="422910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257736</xdr:colOff>
      <xdr:row>14</xdr:row>
      <xdr:rowOff>190500</xdr:rowOff>
    </xdr:from>
    <xdr:to>
      <xdr:col>6</xdr:col>
      <xdr:colOff>70618</xdr:colOff>
      <xdr:row>38</xdr:row>
      <xdr:rowOff>25596</xdr:rowOff>
    </xdr:to>
    <xdr:pic>
      <xdr:nvPicPr>
        <xdr:cNvPr id="4" name="Picture 3" descr="Le diagramme circulaire des causes de décès en Ontario indique que le cancer était la principale cause de décès en 2020.">
          <a:extLst>
            <a:ext uri="{FF2B5EF4-FFF2-40B4-BE49-F238E27FC236}">
              <a16:creationId xmlns:a16="http://schemas.microsoft.com/office/drawing/2014/main" id="{1C40D33C-E81F-A16C-6C08-A5EB65D140B6}"/>
            </a:ext>
          </a:extLst>
        </xdr:cNvPr>
        <xdr:cNvPicPr>
          <a:picLocks noChangeAspect="1"/>
        </xdr:cNvPicPr>
      </xdr:nvPicPr>
      <xdr:blipFill>
        <a:blip xmlns:r="http://schemas.openxmlformats.org/officeDocument/2006/relationships" r:embed="rId1"/>
        <a:stretch>
          <a:fillRect/>
        </a:stretch>
      </xdr:blipFill>
      <xdr:spPr>
        <a:xfrm>
          <a:off x="257736" y="3216088"/>
          <a:ext cx="6962235" cy="46760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2</xdr:row>
      <xdr:rowOff>280147</xdr:rowOff>
    </xdr:from>
    <xdr:to>
      <xdr:col>14</xdr:col>
      <xdr:colOff>468966</xdr:colOff>
      <xdr:row>22</xdr:row>
      <xdr:rowOff>24616</xdr:rowOff>
    </xdr:to>
    <xdr:pic>
      <xdr:nvPicPr>
        <xdr:cNvPr id="2" name="Picture 1" descr="Le graphique à barres en double montre le pourcentage de décès par type de cancer pour les hommes et les femmes, en Ontario, en 2020.">
          <a:extLst>
            <a:ext uri="{FF2B5EF4-FFF2-40B4-BE49-F238E27FC236}">
              <a16:creationId xmlns:a16="http://schemas.microsoft.com/office/drawing/2014/main" id="{C8F49005-3209-B6C8-54D5-45910F843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9794" y="683559"/>
          <a:ext cx="6296025" cy="408114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560293</xdr:colOff>
      <xdr:row>4</xdr:row>
      <xdr:rowOff>0</xdr:rowOff>
    </xdr:from>
    <xdr:to>
      <xdr:col>19</xdr:col>
      <xdr:colOff>616323</xdr:colOff>
      <xdr:row>20</xdr:row>
      <xdr:rowOff>80614</xdr:rowOff>
    </xdr:to>
    <xdr:pic>
      <xdr:nvPicPr>
        <xdr:cNvPr id="2" name="Picture 1" descr="Le graphique linéaire montre les taux de mortalité normalisés selon l’âge pour 100 000 personnes, pour les cancers du poumon, de la prostate, du sein (chez les femmes) et colorectaux, par année de décès, en Ontario, de 1986 à 2020.">
          <a:extLst>
            <a:ext uri="{FF2B5EF4-FFF2-40B4-BE49-F238E27FC236}">
              <a16:creationId xmlns:a16="http://schemas.microsoft.com/office/drawing/2014/main" id="{033D87E3-FC68-1907-F598-6845AF228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5146" y="1210235"/>
          <a:ext cx="5053853" cy="3307908"/>
        </a:xfrm>
        <a:prstGeom prst="rect">
          <a:avLst/>
        </a:prstGeom>
        <a:noFill/>
      </xdr:spPr>
    </xdr:pic>
    <xdr:clientData/>
  </xdr:twoCellAnchor>
  <xdr:twoCellAnchor editAs="oneCell">
    <xdr:from>
      <xdr:col>11</xdr:col>
      <xdr:colOff>571498</xdr:colOff>
      <xdr:row>22</xdr:row>
      <xdr:rowOff>112057</xdr:rowOff>
    </xdr:from>
    <xdr:to>
      <xdr:col>21</xdr:col>
      <xdr:colOff>128526</xdr:colOff>
      <xdr:row>37</xdr:row>
      <xdr:rowOff>107424</xdr:rowOff>
    </xdr:to>
    <xdr:pic>
      <xdr:nvPicPr>
        <xdr:cNvPr id="3" name="Picture 2" descr="Le graphique linéaire montre les taux de mortalité normalisés selon l’âge pour 100 000 personnes, pour le lymphome hodgkinien et le mélanome ainsi que les cancers du pancréas, du foie, de l’utérus et du col de l’utérus par année de décès, en Ontario, de 1986 à 2020.">
          <a:extLst>
            <a:ext uri="{FF2B5EF4-FFF2-40B4-BE49-F238E27FC236}">
              <a16:creationId xmlns:a16="http://schemas.microsoft.com/office/drawing/2014/main" id="{1A899ADC-5C1F-25F0-0A27-873147A6EB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6351" y="4952998"/>
          <a:ext cx="6291763" cy="302095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33</xdr:row>
      <xdr:rowOff>0</xdr:rowOff>
    </xdr:from>
    <xdr:to>
      <xdr:col>5</xdr:col>
      <xdr:colOff>487045</xdr:colOff>
      <xdr:row>63</xdr:row>
      <xdr:rowOff>95250</xdr:rowOff>
    </xdr:to>
    <xdr:pic>
      <xdr:nvPicPr>
        <xdr:cNvPr id="2" name="Picture 1" descr="Le graphique à barres horizontales montre la variation annuelle moyenne en pourcentage des taux de mortalité normalisés selon l’âge pour les hommes et les femmes, selon le type de cancer, en Ontario, de 1986 à 2020.">
          <a:extLst>
            <a:ext uri="{FF2B5EF4-FFF2-40B4-BE49-F238E27FC236}">
              <a16:creationId xmlns:a16="http://schemas.microsoft.com/office/drawing/2014/main" id="{1B4902AA-9A10-0774-BB52-D46806BD5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591300"/>
          <a:ext cx="4887595" cy="612457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17</xdr:col>
      <xdr:colOff>119380</xdr:colOff>
      <xdr:row>21</xdr:row>
      <xdr:rowOff>28575</xdr:rowOff>
    </xdr:to>
    <xdr:pic>
      <xdr:nvPicPr>
        <xdr:cNvPr id="3" name="Picture 2" descr="Le graphique linéaire montre les taux de mortalité normalisés selon l’âge par million de personnes pour tous les cancers combinés chez les enfants de 0 à 14 ans, par année de décès, en Ontario, de 1991 à 2021.">
          <a:extLst>
            <a:ext uri="{FF2B5EF4-FFF2-40B4-BE49-F238E27FC236}">
              <a16:creationId xmlns:a16="http://schemas.microsoft.com/office/drawing/2014/main" id="{CC070C3D-EBE2-532E-863F-A006F4D82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790575"/>
          <a:ext cx="7948930" cy="342900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13</xdr:col>
      <xdr:colOff>588946</xdr:colOff>
      <xdr:row>21</xdr:row>
      <xdr:rowOff>51435</xdr:rowOff>
    </xdr:to>
    <xdr:pic>
      <xdr:nvPicPr>
        <xdr:cNvPr id="5" name="Picture 4" descr="Le graphique linéaire montre les taux de mortalité normalisés selon l’âge pour 100 000 personnes pour tous les cancers combinés, chez les hommes et les femmes combinés, par groupe d’âge de 0 à 39 ans, de 40 à 59 ans, de 60 à 79 ans et de 80 ans et plus, en Ontario de 1986 à 2020.">
          <a:extLst>
            <a:ext uri="{FF2B5EF4-FFF2-40B4-BE49-F238E27FC236}">
              <a16:creationId xmlns:a16="http://schemas.microsoft.com/office/drawing/2014/main" id="{5106D54A-EF45-E201-3B30-262AF2173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8421" y="591553"/>
          <a:ext cx="6088380" cy="3861435"/>
        </a:xfrm>
        <a:prstGeom prst="rect">
          <a:avLst/>
        </a:prstGeom>
        <a:noFill/>
      </xdr:spPr>
    </xdr:pic>
    <xdr:clientData/>
  </xdr:twoCellAnchor>
  <xdr:twoCellAnchor editAs="oneCell">
    <xdr:from>
      <xdr:col>10</xdr:col>
      <xdr:colOff>0</xdr:colOff>
      <xdr:row>41</xdr:row>
      <xdr:rowOff>0</xdr:rowOff>
    </xdr:from>
    <xdr:to>
      <xdr:col>13</xdr:col>
      <xdr:colOff>750122</xdr:colOff>
      <xdr:row>57</xdr:row>
      <xdr:rowOff>126365</xdr:rowOff>
    </xdr:to>
    <xdr:pic>
      <xdr:nvPicPr>
        <xdr:cNvPr id="6" name="Picture 5" descr="Le graphique linéaire montre les taux de mortalité normalisés selon l’âge pour tous les cancers combinés, chez les hommes, par groupe d’âge pour les 0 à 39 ans, les 40 à 59 ans, les 60 à 79 ans et les 80 ans et plus, en Ontario de 1986 à 2020.">
          <a:extLst>
            <a:ext uri="{FF2B5EF4-FFF2-40B4-BE49-F238E27FC236}">
              <a16:creationId xmlns:a16="http://schemas.microsoft.com/office/drawing/2014/main" id="{6D0C732C-6991-4954-3EA8-747116523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69706" y="8449235"/>
          <a:ext cx="6252210" cy="35553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302559</xdr:colOff>
      <xdr:row>2</xdr:row>
      <xdr:rowOff>730062</xdr:rowOff>
    </xdr:from>
    <xdr:to>
      <xdr:col>17</xdr:col>
      <xdr:colOff>81940</xdr:colOff>
      <xdr:row>25</xdr:row>
      <xdr:rowOff>112060</xdr:rowOff>
    </xdr:to>
    <xdr:pic>
      <xdr:nvPicPr>
        <xdr:cNvPr id="2" name="Picture 1" descr="Le graphique à barres montre la différence en pourcentage du nombre de nouveaux cas de cancer par mois de diagnostic, de 2020 à 2022 par rapport à 2019, en Ontario.">
          <a:extLst>
            <a:ext uri="{FF2B5EF4-FFF2-40B4-BE49-F238E27FC236}">
              <a16:creationId xmlns:a16="http://schemas.microsoft.com/office/drawing/2014/main" id="{AFA5AE91-44EB-25DE-516B-A85C99A3F2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2912" y="1133474"/>
          <a:ext cx="7757969" cy="4592733"/>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179294</xdr:colOff>
      <xdr:row>20</xdr:row>
      <xdr:rowOff>190499</xdr:rowOff>
    </xdr:from>
    <xdr:to>
      <xdr:col>10</xdr:col>
      <xdr:colOff>173656</xdr:colOff>
      <xdr:row>47</xdr:row>
      <xdr:rowOff>15335</xdr:rowOff>
    </xdr:to>
    <xdr:pic>
      <xdr:nvPicPr>
        <xdr:cNvPr id="2" name="Picture 1" descr="Le graphique linéaire montre les taux de survie relative à cinq ans en tant que pourcentages par année de diagnostic dans les intervalles de cinq ans et les groupes d’âge pour les 15 à 39 ans, les 40 à 59 ans, les 60 à 79 ans, les 80 à 99 ans et tous âges confondus, de 1986 à 2020, en Ontario. ">
          <a:extLst>
            <a:ext uri="{FF2B5EF4-FFF2-40B4-BE49-F238E27FC236}">
              <a16:creationId xmlns:a16="http://schemas.microsoft.com/office/drawing/2014/main" id="{63E095B7-4B4A-8A5D-CB2A-5E97EE2FDB2E}"/>
            </a:ext>
          </a:extLst>
        </xdr:cNvPr>
        <xdr:cNvPicPr>
          <a:picLocks noChangeAspect="1"/>
        </xdr:cNvPicPr>
      </xdr:nvPicPr>
      <xdr:blipFill>
        <a:blip xmlns:r="http://schemas.openxmlformats.org/officeDocument/2006/relationships" r:embed="rId1"/>
        <a:stretch>
          <a:fillRect/>
        </a:stretch>
      </xdr:blipFill>
      <xdr:spPr>
        <a:xfrm>
          <a:off x="179294" y="4628028"/>
          <a:ext cx="9743480" cy="527089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314325</xdr:colOff>
      <xdr:row>18</xdr:row>
      <xdr:rowOff>0</xdr:rowOff>
    </xdr:from>
    <xdr:to>
      <xdr:col>8</xdr:col>
      <xdr:colOff>190500</xdr:colOff>
      <xdr:row>34</xdr:row>
      <xdr:rowOff>106680</xdr:rowOff>
    </xdr:to>
    <xdr:pic>
      <xdr:nvPicPr>
        <xdr:cNvPr id="2" name="Picture 1" descr="Le graphique linéaire montre les proportions de survie globale à cinq ans en tant que pourcentages pour tous les cancers combinés chez les enfants de zéro à 14 ans, par année de diagnostic dans les intervalles de cinq ans, de 1987 à 2021, en Ontario.">
          <a:extLst>
            <a:ext uri="{FF2B5EF4-FFF2-40B4-BE49-F238E27FC236}">
              <a16:creationId xmlns:a16="http://schemas.microsoft.com/office/drawing/2014/main" id="{26AD4795-1B50-7BC0-854E-75C87A682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3800475"/>
          <a:ext cx="6648450" cy="330708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38</xdr:row>
      <xdr:rowOff>123265</xdr:rowOff>
    </xdr:from>
    <xdr:to>
      <xdr:col>8</xdr:col>
      <xdr:colOff>374015</xdr:colOff>
      <xdr:row>123</xdr:row>
      <xdr:rowOff>48544</xdr:rowOff>
    </xdr:to>
    <xdr:pic>
      <xdr:nvPicPr>
        <xdr:cNvPr id="2" name="Picture 1" descr="Les graphiques linéaires montrent les taux de survie relative à cinq ans en tant que pourcentages par année de diagnostic dans les intervalles de cinq ans pour tous les cancers combinés ainsi que les cancers de l’ovaire, de l’estomac, du cerveau, du poumon, du foie, de l’œsophage et du pancréas, de 1986 à 2020, en Ontario. Les âges inclus sont de 15 à 99 ans.&#10;&#10;Les graphiques linéaires montrent les taux de survie relative à cinq ans en pourcentage par année de diagnostic, par intervalles de cinq ans, pour tous les cancers combinés, le lymphome non hodgkinien, la leucémie, le myélome, ainsi que les cancers du rein, du col de l’utérus, de la vessie, de la cavité buccale et du pharynx, ainsi que du larynx, de 1986 à 2020, en Ontario. Les âges inclus sont de 15 à 99 ans.&#10;&#10;Les graphiques linéaires montrent les taux de survie relative à cinq ans en pourcentage par année de diagnostic dans les intervalles de cinq ans, pour tous les cancers combinés, le mélanome de la peau, le lymphome hodgkinien, ainsi que les cancers de la thyroïde, des testicules, de la prostate, du sein (chez les femmes) et de l’utérus, de 1986 à 2020, en Ontario. Les âges inclus sont de 15 à 99 ans.">
          <a:extLst>
            <a:ext uri="{FF2B5EF4-FFF2-40B4-BE49-F238E27FC236}">
              <a16:creationId xmlns:a16="http://schemas.microsoft.com/office/drawing/2014/main" id="{88117FAB-9A33-B6C3-E8B9-85830F1CA30A}"/>
            </a:ext>
          </a:extLst>
        </xdr:cNvPr>
        <xdr:cNvPicPr>
          <a:picLocks noChangeAspect="1"/>
        </xdr:cNvPicPr>
      </xdr:nvPicPr>
      <xdr:blipFill>
        <a:blip xmlns:r="http://schemas.openxmlformats.org/officeDocument/2006/relationships" r:embed="rId1"/>
        <a:stretch>
          <a:fillRect/>
        </a:stretch>
      </xdr:blipFill>
      <xdr:spPr>
        <a:xfrm>
          <a:off x="0" y="7933765"/>
          <a:ext cx="9394750" cy="1707027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228203</xdr:colOff>
      <xdr:row>34</xdr:row>
      <xdr:rowOff>178594</xdr:rowOff>
    </xdr:from>
    <xdr:to>
      <xdr:col>5</xdr:col>
      <xdr:colOff>465137</xdr:colOff>
      <xdr:row>75</xdr:row>
      <xdr:rowOff>165576</xdr:rowOff>
    </xdr:to>
    <xdr:pic>
      <xdr:nvPicPr>
        <xdr:cNvPr id="3" name="Picture 2" descr="Le graphique à barres horizontales montre les taux de survie relative par type de cancer et durée de survie pour la survie relative à des périodes de 1 an, 5 ans, 10 ans et 15 ans, en Ontario, jusqu’à l’année 2020. Les âges inclus sont de 15 à 99 ans.">
          <a:extLst>
            <a:ext uri="{FF2B5EF4-FFF2-40B4-BE49-F238E27FC236}">
              <a16:creationId xmlns:a16="http://schemas.microsoft.com/office/drawing/2014/main" id="{F44E444C-3B12-B5D9-DF34-1A0EB353E5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03" y="7322344"/>
          <a:ext cx="5981700" cy="8122920"/>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4</xdr:col>
      <xdr:colOff>345440</xdr:colOff>
      <xdr:row>40</xdr:row>
      <xdr:rowOff>76200</xdr:rowOff>
    </xdr:to>
    <xdr:pic>
      <xdr:nvPicPr>
        <xdr:cNvPr id="3" name="Picture 2" descr="Graphique à barres verticales montrant les taux de survie relative à cinq ans en tant que pourcentage par stade au moment du diagnostic pour les cancers du sein (chez les femmes), colorectal, du colon, du rectum, du poumon, du poumon non à petites cellules, du poumon à petites cellules et de la prostate, en Ontario, de 2013 à 2017. Les âges inclus sont de 15 à 99 ans.">
          <a:extLst>
            <a:ext uri="{FF2B5EF4-FFF2-40B4-BE49-F238E27FC236}">
              <a16:creationId xmlns:a16="http://schemas.microsoft.com/office/drawing/2014/main" id="{C128EC0A-C91A-FDE2-066E-A5417EC41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0450"/>
          <a:ext cx="6231890" cy="447675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320727</xdr:colOff>
      <xdr:row>36</xdr:row>
      <xdr:rowOff>134470</xdr:rowOff>
    </xdr:to>
    <xdr:pic>
      <xdr:nvPicPr>
        <xdr:cNvPr id="2" name="Picture 1" descr="Le graphique à barres horizontales montre les valeurs de prévalence sur 30 ans par type de cancer en Ontario, en 2020.">
          <a:extLst>
            <a:ext uri="{FF2B5EF4-FFF2-40B4-BE49-F238E27FC236}">
              <a16:creationId xmlns:a16="http://schemas.microsoft.com/office/drawing/2014/main" id="{3BCD1A90-2555-D609-A346-5ACBB5CD2835}"/>
            </a:ext>
          </a:extLst>
        </xdr:cNvPr>
        <xdr:cNvPicPr>
          <a:picLocks noChangeAspect="1"/>
        </xdr:cNvPicPr>
      </xdr:nvPicPr>
      <xdr:blipFill>
        <a:blip xmlns:r="http://schemas.openxmlformats.org/officeDocument/2006/relationships" r:embed="rId1"/>
        <a:stretch>
          <a:fillRect/>
        </a:stretch>
      </xdr:blipFill>
      <xdr:spPr>
        <a:xfrm>
          <a:off x="6712324" y="201706"/>
          <a:ext cx="4982374" cy="719417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134471</xdr:colOff>
      <xdr:row>28</xdr:row>
      <xdr:rowOff>190501</xdr:rowOff>
    </xdr:from>
    <xdr:to>
      <xdr:col>8</xdr:col>
      <xdr:colOff>404458</xdr:colOff>
      <xdr:row>54</xdr:row>
      <xdr:rowOff>198233</xdr:rowOff>
    </xdr:to>
    <xdr:pic>
      <xdr:nvPicPr>
        <xdr:cNvPr id="3" name="Picture 2" descr="L’histogramme empilé vertical montrant les valeurs de prévalence sur dix ans par année civile pour le cancer du sein (chez les femmes), le cancer colorectal, le cancer du poumon, le cancer de la prostate et tous les autres cancers en Ontario, de 2000 à 2020.">
          <a:extLst>
            <a:ext uri="{FF2B5EF4-FFF2-40B4-BE49-F238E27FC236}">
              <a16:creationId xmlns:a16="http://schemas.microsoft.com/office/drawing/2014/main" id="{7AF860EA-36B7-4640-8116-E75E7F3CD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1" y="5838266"/>
          <a:ext cx="11991340" cy="525208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13</xdr:row>
      <xdr:rowOff>171450</xdr:rowOff>
    </xdr:from>
    <xdr:to>
      <xdr:col>7</xdr:col>
      <xdr:colOff>281940</xdr:colOff>
      <xdr:row>32</xdr:row>
      <xdr:rowOff>186690</xdr:rowOff>
    </xdr:to>
    <xdr:pic>
      <xdr:nvPicPr>
        <xdr:cNvPr id="2" name="Picture 1" descr="Le graphique à barres montre la différence annuelle et cumulative dans les nouveaux cas de cancer, par rapport à 2019, par année de diagnostic, de 2020 à 2022, en Ontario.">
          <a:extLst>
            <a:ext uri="{FF2B5EF4-FFF2-40B4-BE49-F238E27FC236}">
              <a16:creationId xmlns:a16="http://schemas.microsoft.com/office/drawing/2014/main" id="{90E45AC7-4504-C55D-2BC7-99EB178D1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009900"/>
          <a:ext cx="5615940" cy="37966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266699</xdr:colOff>
      <xdr:row>2</xdr:row>
      <xdr:rowOff>47624</xdr:rowOff>
    </xdr:from>
    <xdr:to>
      <xdr:col>18</xdr:col>
      <xdr:colOff>542924</xdr:colOff>
      <xdr:row>15</xdr:row>
      <xdr:rowOff>155609</xdr:rowOff>
    </xdr:to>
    <xdr:pic>
      <xdr:nvPicPr>
        <xdr:cNvPr id="2" name="Picture 1" descr="Le graphique à barres horizontales empilées montre le pourcentage de cas de cancer par stade parmi les cancers du sein (chez les femmes), du col de l’utérus, du colon, du poumon et de la prostate, en Ontario, de 2018 à 2020. ">
          <a:extLst>
            <a:ext uri="{FF2B5EF4-FFF2-40B4-BE49-F238E27FC236}">
              <a16:creationId xmlns:a16="http://schemas.microsoft.com/office/drawing/2014/main" id="{9658FD67-1F68-ACE6-7A3E-4A5DB0F64A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49" y="419099"/>
          <a:ext cx="6086475" cy="38064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13</xdr:row>
      <xdr:rowOff>0</xdr:rowOff>
    </xdr:from>
    <xdr:to>
      <xdr:col>2</xdr:col>
      <xdr:colOff>882015</xdr:colOff>
      <xdr:row>30</xdr:row>
      <xdr:rowOff>135255</xdr:rowOff>
    </xdr:to>
    <xdr:pic>
      <xdr:nvPicPr>
        <xdr:cNvPr id="2" name="Picture 1" descr="Le graphique à barres montre les taux d’hospitalisation bruts et ajustés selon l’âge par 1 000 jours-personnes chez les personnes atteintes de la COVID-19 dans la population générale et chez les personnes ayant reçu un diagnostic de cancer de 2015 à 2020, en Ontario, de 2020 à 2021.">
          <a:extLst>
            <a:ext uri="{FF2B5EF4-FFF2-40B4-BE49-F238E27FC236}">
              <a16:creationId xmlns:a16="http://schemas.microsoft.com/office/drawing/2014/main" id="{D0F797D9-7155-A785-9E94-417DFA1632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00"/>
          <a:ext cx="5939790" cy="353568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381000</xdr:colOff>
      <xdr:row>2</xdr:row>
      <xdr:rowOff>179294</xdr:rowOff>
    </xdr:from>
    <xdr:to>
      <xdr:col>15</xdr:col>
      <xdr:colOff>130073</xdr:colOff>
      <xdr:row>19</xdr:row>
      <xdr:rowOff>116541</xdr:rowOff>
    </xdr:to>
    <xdr:pic>
      <xdr:nvPicPr>
        <xdr:cNvPr id="5" name="Picture 4" descr="Le graphique à barres montre le nombre de décès toutes causes confondues chez les personnes atteintes de cancer par mois, en Ontario, de 2019 à 2022.">
          <a:extLst>
            <a:ext uri="{FF2B5EF4-FFF2-40B4-BE49-F238E27FC236}">
              <a16:creationId xmlns:a16="http://schemas.microsoft.com/office/drawing/2014/main" id="{75E44BD0-1131-C3CB-9FA4-DDE8D65B2F5C}"/>
            </a:ext>
          </a:extLst>
        </xdr:cNvPr>
        <xdr:cNvPicPr>
          <a:picLocks noChangeAspect="1"/>
        </xdr:cNvPicPr>
      </xdr:nvPicPr>
      <xdr:blipFill>
        <a:blip xmlns:r="http://schemas.openxmlformats.org/officeDocument/2006/relationships" r:embed="rId1"/>
        <a:stretch>
          <a:fillRect/>
        </a:stretch>
      </xdr:blipFill>
      <xdr:spPr>
        <a:xfrm>
          <a:off x="2342029" y="605118"/>
          <a:ext cx="7010485" cy="3742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582707</xdr:colOff>
      <xdr:row>2</xdr:row>
      <xdr:rowOff>392206</xdr:rowOff>
    </xdr:from>
    <xdr:to>
      <xdr:col>13</xdr:col>
      <xdr:colOff>471321</xdr:colOff>
      <xdr:row>16</xdr:row>
      <xdr:rowOff>192555</xdr:rowOff>
    </xdr:to>
    <xdr:pic>
      <xdr:nvPicPr>
        <xdr:cNvPr id="2" name="Picture 1" descr="Le graphique à barres montre la différence en pourcentage du nombre de décès toutes causes confondues chez les personnes atteintes de cancer par mois de 2020 à 2022 par rapport à 2019, en Ontario.  ">
          <a:extLst>
            <a:ext uri="{FF2B5EF4-FFF2-40B4-BE49-F238E27FC236}">
              <a16:creationId xmlns:a16="http://schemas.microsoft.com/office/drawing/2014/main" id="{C0C3CCD4-3E63-A0BF-301E-B9AC300D8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8560" y="773206"/>
          <a:ext cx="5939790" cy="36036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336176</xdr:colOff>
      <xdr:row>2</xdr:row>
      <xdr:rowOff>829234</xdr:rowOff>
    </xdr:from>
    <xdr:to>
      <xdr:col>13</xdr:col>
      <xdr:colOff>383250</xdr:colOff>
      <xdr:row>18</xdr:row>
      <xdr:rowOff>164165</xdr:rowOff>
    </xdr:to>
    <xdr:pic>
      <xdr:nvPicPr>
        <xdr:cNvPr id="2" name="Picture 1" descr="La combinaison de graphique à barres et graphique linéaire montre le nombre réel de décès toutes causes confondues dans les barres, le nombre attendu de décès et son seuil supérieur de 95 % dans les lignes pleines et en pointillés, chez les personnes atteintes de cancer par mois, en Ontario, de 2019 à 2021.">
          <a:extLst>
            <a:ext uri="{FF2B5EF4-FFF2-40B4-BE49-F238E27FC236}">
              <a16:creationId xmlns:a16="http://schemas.microsoft.com/office/drawing/2014/main" id="{91FDA1C6-FE44-53CF-426A-47C9EB9A1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4352" y="1210234"/>
          <a:ext cx="6087045" cy="3339353"/>
        </a:xfrm>
        <a:prstGeom prst="rect">
          <a:avLst/>
        </a:prstGeom>
        <a:noFill/>
      </xdr:spPr>
    </xdr:pic>
    <xdr:clientData/>
  </xdr:twoCellAnchor>
</xdr:wsDr>
</file>

<file path=xl/theme/theme1.xml><?xml version="1.0" encoding="utf-8"?>
<a:theme xmlns:a="http://schemas.openxmlformats.org/drawingml/2006/main" name="Office Theme">
  <a:themeElements>
    <a:clrScheme name="OH Digital-First Charts and Graphs">
      <a:dk1>
        <a:sysClr val="windowText" lastClr="000000"/>
      </a:dk1>
      <a:lt1>
        <a:sysClr val="window" lastClr="FFFFFF"/>
      </a:lt1>
      <a:dk2>
        <a:srgbClr val="000000"/>
      </a:dk2>
      <a:lt2>
        <a:srgbClr val="FFFFFF"/>
      </a:lt2>
      <a:accent1>
        <a:srgbClr val="00B2E3"/>
      </a:accent1>
      <a:accent2>
        <a:srgbClr val="7B2B83"/>
      </a:accent2>
      <a:accent3>
        <a:srgbClr val="326295"/>
      </a:accent3>
      <a:accent4>
        <a:srgbClr val="598787"/>
      </a:accent4>
      <a:accent5>
        <a:srgbClr val="CDCDCD"/>
      </a:accent5>
      <a:accent6>
        <a:srgbClr val="767676"/>
      </a:accent6>
      <a:hlink>
        <a:srgbClr val="0000E1"/>
      </a:hlink>
      <a:folHlink>
        <a:srgbClr val="0000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2FC7-DEED-49B6-B739-481D3A9B76B4}">
  <sheetPr codeName="Sheet1"/>
  <dimension ref="A1:C42"/>
  <sheetViews>
    <sheetView tabSelected="1" zoomScaleNormal="100" workbookViewId="0"/>
  </sheetViews>
  <sheetFormatPr defaultColWidth="9.140625" defaultRowHeight="15.75" x14ac:dyDescent="0.25"/>
  <cols>
    <col min="1" max="1" width="14.5703125" style="5" customWidth="1"/>
    <col min="2" max="2" width="67.7109375" style="5" bestFit="1" customWidth="1"/>
    <col min="3" max="3" width="26.42578125" style="5" bestFit="1" customWidth="1"/>
    <col min="4" max="16384" width="9.140625" style="5"/>
  </cols>
  <sheetData>
    <row r="1" spans="1:3" x14ac:dyDescent="0.25">
      <c r="A1" s="5" t="s">
        <v>995</v>
      </c>
    </row>
    <row r="3" spans="1:3" ht="63" x14ac:dyDescent="0.25">
      <c r="A3" s="117" t="s">
        <v>0</v>
      </c>
      <c r="B3" s="117" t="s">
        <v>1</v>
      </c>
      <c r="C3" s="117" t="s">
        <v>2</v>
      </c>
    </row>
    <row r="4" spans="1:3" x14ac:dyDescent="0.25">
      <c r="A4" s="2">
        <v>3526</v>
      </c>
      <c r="B4" s="2" t="s">
        <v>3</v>
      </c>
      <c r="C4" s="28" t="s">
        <v>4</v>
      </c>
    </row>
    <row r="5" spans="1:3" x14ac:dyDescent="0.25">
      <c r="A5" s="2">
        <v>3527</v>
      </c>
      <c r="B5" s="2" t="s">
        <v>5</v>
      </c>
      <c r="C5" s="28" t="s">
        <v>570</v>
      </c>
    </row>
    <row r="6" spans="1:3" x14ac:dyDescent="0.25">
      <c r="A6" s="2">
        <v>3530</v>
      </c>
      <c r="B6" s="2" t="s">
        <v>6</v>
      </c>
      <c r="C6" s="28" t="s">
        <v>571</v>
      </c>
    </row>
    <row r="7" spans="1:3" x14ac:dyDescent="0.25">
      <c r="A7" s="2">
        <v>3533</v>
      </c>
      <c r="B7" s="2" t="s">
        <v>7</v>
      </c>
      <c r="C7" s="28" t="s">
        <v>8</v>
      </c>
    </row>
    <row r="8" spans="1:3" x14ac:dyDescent="0.25">
      <c r="A8" s="2">
        <v>3534</v>
      </c>
      <c r="B8" s="2" t="s">
        <v>9</v>
      </c>
      <c r="C8" s="28" t="s">
        <v>572</v>
      </c>
    </row>
    <row r="9" spans="1:3" x14ac:dyDescent="0.25">
      <c r="A9" s="2">
        <v>3535</v>
      </c>
      <c r="B9" s="2" t="s">
        <v>10</v>
      </c>
      <c r="C9" s="28" t="s">
        <v>11</v>
      </c>
    </row>
    <row r="10" spans="1:3" x14ac:dyDescent="0.25">
      <c r="A10" s="2">
        <v>3536</v>
      </c>
      <c r="B10" s="2" t="s">
        <v>12</v>
      </c>
      <c r="C10" s="28" t="s">
        <v>573</v>
      </c>
    </row>
    <row r="11" spans="1:3" x14ac:dyDescent="0.25">
      <c r="A11" s="2">
        <v>3537</v>
      </c>
      <c r="B11" s="2" t="s">
        <v>13</v>
      </c>
      <c r="C11" s="28" t="s">
        <v>574</v>
      </c>
    </row>
    <row r="12" spans="1:3" x14ac:dyDescent="0.25">
      <c r="A12" s="2">
        <v>3538</v>
      </c>
      <c r="B12" s="2" t="s">
        <v>14</v>
      </c>
      <c r="C12" s="28" t="s">
        <v>15</v>
      </c>
    </row>
    <row r="13" spans="1:3" x14ac:dyDescent="0.25">
      <c r="A13" s="2">
        <v>3539</v>
      </c>
      <c r="B13" s="2" t="s">
        <v>16</v>
      </c>
      <c r="C13" s="28" t="s">
        <v>575</v>
      </c>
    </row>
    <row r="14" spans="1:3" x14ac:dyDescent="0.25">
      <c r="A14" s="2">
        <v>3540</v>
      </c>
      <c r="B14" s="2" t="s">
        <v>17</v>
      </c>
      <c r="C14" s="28" t="s">
        <v>577</v>
      </c>
    </row>
    <row r="15" spans="1:3" x14ac:dyDescent="0.25">
      <c r="A15" s="2">
        <v>3541</v>
      </c>
      <c r="B15" s="2" t="s">
        <v>18</v>
      </c>
      <c r="C15" s="28" t="s">
        <v>19</v>
      </c>
    </row>
    <row r="16" spans="1:3" x14ac:dyDescent="0.25">
      <c r="A16" s="2">
        <v>3542</v>
      </c>
      <c r="B16" s="2" t="s">
        <v>20</v>
      </c>
      <c r="C16" s="28" t="s">
        <v>576</v>
      </c>
    </row>
    <row r="17" spans="1:3" x14ac:dyDescent="0.25">
      <c r="A17" s="2">
        <v>3543</v>
      </c>
      <c r="B17" s="2" t="s">
        <v>21</v>
      </c>
      <c r="C17" s="28" t="s">
        <v>22</v>
      </c>
    </row>
    <row r="18" spans="1:3" x14ac:dyDescent="0.25">
      <c r="A18" s="2">
        <v>3544</v>
      </c>
      <c r="B18" s="2" t="s">
        <v>23</v>
      </c>
      <c r="C18" s="28" t="s">
        <v>578</v>
      </c>
    </row>
    <row r="19" spans="1:3" x14ac:dyDescent="0.25">
      <c r="A19" s="2">
        <v>3546</v>
      </c>
      <c r="B19" s="2" t="s">
        <v>24</v>
      </c>
      <c r="C19" s="28" t="s">
        <v>579</v>
      </c>
    </row>
    <row r="20" spans="1:3" x14ac:dyDescent="0.25">
      <c r="A20" s="2">
        <v>3547</v>
      </c>
      <c r="B20" s="2" t="s">
        <v>25</v>
      </c>
      <c r="C20" s="28" t="s">
        <v>621</v>
      </c>
    </row>
    <row r="21" spans="1:3" x14ac:dyDescent="0.25">
      <c r="A21" s="2">
        <v>3549</v>
      </c>
      <c r="B21" s="2" t="s">
        <v>26</v>
      </c>
      <c r="C21" s="28" t="s">
        <v>27</v>
      </c>
    </row>
    <row r="22" spans="1:3" x14ac:dyDescent="0.25">
      <c r="A22" s="2">
        <v>3551</v>
      </c>
      <c r="B22" s="2" t="s">
        <v>28</v>
      </c>
      <c r="C22" s="28" t="s">
        <v>580</v>
      </c>
    </row>
    <row r="23" spans="1:3" x14ac:dyDescent="0.25">
      <c r="A23" s="2">
        <v>3552</v>
      </c>
      <c r="B23" s="2" t="s">
        <v>29</v>
      </c>
      <c r="C23" s="28" t="s">
        <v>581</v>
      </c>
    </row>
    <row r="24" spans="1:3" x14ac:dyDescent="0.25">
      <c r="A24" s="2">
        <v>3553</v>
      </c>
      <c r="B24" s="2" t="s">
        <v>30</v>
      </c>
      <c r="C24" s="28" t="s">
        <v>582</v>
      </c>
    </row>
    <row r="25" spans="1:3" x14ac:dyDescent="0.25">
      <c r="A25" s="2">
        <v>3555</v>
      </c>
      <c r="B25" s="2" t="s">
        <v>31</v>
      </c>
      <c r="C25" s="28" t="s">
        <v>32</v>
      </c>
    </row>
    <row r="26" spans="1:3" x14ac:dyDescent="0.25">
      <c r="A26" s="2">
        <v>3556</v>
      </c>
      <c r="B26" s="2" t="s">
        <v>33</v>
      </c>
      <c r="C26" s="28" t="s">
        <v>583</v>
      </c>
    </row>
    <row r="27" spans="1:3" x14ac:dyDescent="0.25">
      <c r="A27" s="2">
        <v>3557</v>
      </c>
      <c r="B27" s="2" t="s">
        <v>34</v>
      </c>
      <c r="C27" s="28" t="s">
        <v>35</v>
      </c>
    </row>
    <row r="28" spans="1:3" x14ac:dyDescent="0.25">
      <c r="A28" s="2">
        <v>3558</v>
      </c>
      <c r="B28" s="2" t="s">
        <v>36</v>
      </c>
      <c r="C28" s="28" t="s">
        <v>584</v>
      </c>
    </row>
    <row r="29" spans="1:3" x14ac:dyDescent="0.25">
      <c r="A29" s="2">
        <v>3560</v>
      </c>
      <c r="B29" s="2" t="s">
        <v>37</v>
      </c>
      <c r="C29" s="28" t="s">
        <v>585</v>
      </c>
    </row>
    <row r="30" spans="1:3" x14ac:dyDescent="0.25">
      <c r="A30" s="2">
        <v>3561</v>
      </c>
      <c r="B30" s="2" t="s">
        <v>38</v>
      </c>
      <c r="C30" s="28" t="s">
        <v>586</v>
      </c>
    </row>
    <row r="31" spans="1:3" ht="15" customHeight="1" x14ac:dyDescent="0.25">
      <c r="A31" s="2">
        <v>3562</v>
      </c>
      <c r="B31" s="2" t="s">
        <v>39</v>
      </c>
      <c r="C31" s="28" t="s">
        <v>587</v>
      </c>
    </row>
    <row r="32" spans="1:3" x14ac:dyDescent="0.25">
      <c r="A32" s="2">
        <v>3563</v>
      </c>
      <c r="B32" s="2" t="s">
        <v>40</v>
      </c>
      <c r="C32" s="28" t="s">
        <v>41</v>
      </c>
    </row>
    <row r="33" spans="1:3" x14ac:dyDescent="0.25">
      <c r="A33" s="2">
        <v>3565</v>
      </c>
      <c r="B33" s="2" t="s">
        <v>42</v>
      </c>
      <c r="C33" s="28" t="s">
        <v>588</v>
      </c>
    </row>
    <row r="34" spans="1:3" x14ac:dyDescent="0.25">
      <c r="A34" s="2">
        <v>3566</v>
      </c>
      <c r="B34" s="2" t="s">
        <v>43</v>
      </c>
      <c r="C34" s="28" t="s">
        <v>589</v>
      </c>
    </row>
    <row r="35" spans="1:3" x14ac:dyDescent="0.25">
      <c r="A35" s="2">
        <v>3568</v>
      </c>
      <c r="B35" s="2" t="s">
        <v>44</v>
      </c>
      <c r="C35" s="28" t="s">
        <v>590</v>
      </c>
    </row>
    <row r="36" spans="1:3" x14ac:dyDescent="0.25">
      <c r="A36" s="2">
        <v>3570</v>
      </c>
      <c r="B36" s="2" t="s">
        <v>45</v>
      </c>
      <c r="C36" s="28" t="s">
        <v>591</v>
      </c>
    </row>
    <row r="37" spans="1:3" x14ac:dyDescent="0.25">
      <c r="A37" s="2">
        <v>3595</v>
      </c>
      <c r="B37" s="2" t="s">
        <v>46</v>
      </c>
      <c r="C37" s="28" t="s">
        <v>592</v>
      </c>
    </row>
    <row r="38" spans="1:3" x14ac:dyDescent="0.25">
      <c r="A38" s="9" t="s">
        <v>615</v>
      </c>
    </row>
    <row r="39" spans="1:3" x14ac:dyDescent="0.25">
      <c r="A39" s="5" t="s">
        <v>593</v>
      </c>
    </row>
    <row r="40" spans="1:3" x14ac:dyDescent="0.25">
      <c r="A40" s="5" t="s">
        <v>594</v>
      </c>
    </row>
    <row r="41" spans="1:3" x14ac:dyDescent="0.25">
      <c r="A41" s="5" t="s">
        <v>870</v>
      </c>
    </row>
    <row r="42" spans="1:3" x14ac:dyDescent="0.25">
      <c r="A42" s="5" t="s">
        <v>882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8A8B-E098-4B72-9563-E0E5C63C9C3D}">
  <sheetPr codeName="Sheet10"/>
  <dimension ref="A1:J24"/>
  <sheetViews>
    <sheetView zoomScale="85" zoomScaleNormal="85" workbookViewId="0"/>
  </sheetViews>
  <sheetFormatPr defaultColWidth="9.140625" defaultRowHeight="15.75" x14ac:dyDescent="0.25"/>
  <cols>
    <col min="1" max="1" width="26.5703125" style="5" bestFit="1" customWidth="1"/>
    <col min="2" max="2" width="30.5703125" style="5" bestFit="1" customWidth="1"/>
    <col min="3" max="3" width="26.42578125" style="5" bestFit="1" customWidth="1"/>
    <col min="4" max="4" width="24.5703125" style="5" bestFit="1" customWidth="1"/>
    <col min="5" max="5" width="22.7109375" style="5" bestFit="1" customWidth="1"/>
    <col min="6" max="6" width="12.4257812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10" ht="16.5" customHeight="1" x14ac:dyDescent="0.25">
      <c r="A1" s="5" t="s">
        <v>80</v>
      </c>
      <c r="D1" s="4"/>
      <c r="E1" s="4"/>
      <c r="F1" s="121"/>
      <c r="I1" s="121"/>
    </row>
    <row r="2" spans="1:10" x14ac:dyDescent="0.25">
      <c r="D2" s="4"/>
      <c r="E2" s="4"/>
      <c r="F2" s="121"/>
      <c r="I2" s="121"/>
    </row>
    <row r="3" spans="1:10" x14ac:dyDescent="0.25">
      <c r="A3" s="2" t="s">
        <v>66</v>
      </c>
      <c r="B3" s="2" t="s">
        <v>81</v>
      </c>
      <c r="C3" s="2" t="s">
        <v>82</v>
      </c>
    </row>
    <row r="4" spans="1:10" x14ac:dyDescent="0.25">
      <c r="A4" s="2" t="s">
        <v>83</v>
      </c>
      <c r="B4" s="123" t="s">
        <v>846</v>
      </c>
      <c r="C4" s="123" t="s">
        <v>847</v>
      </c>
    </row>
    <row r="5" spans="1:10" ht="15.75" customHeight="1" x14ac:dyDescent="0.25">
      <c r="A5" s="2" t="s">
        <v>84</v>
      </c>
      <c r="B5" s="123" t="s">
        <v>852</v>
      </c>
      <c r="C5" s="123" t="s">
        <v>853</v>
      </c>
      <c r="D5" s="4"/>
    </row>
    <row r="6" spans="1:10" x14ac:dyDescent="0.25">
      <c r="A6" s="9" t="s">
        <v>615</v>
      </c>
    </row>
    <row r="7" spans="1:10" x14ac:dyDescent="0.25">
      <c r="A7" s="5" t="s">
        <v>610</v>
      </c>
    </row>
    <row r="8" spans="1:10" x14ac:dyDescent="0.25">
      <c r="A8" s="5" t="s">
        <v>611</v>
      </c>
    </row>
    <row r="9" spans="1:10" x14ac:dyDescent="0.25">
      <c r="A9" s="5" t="s">
        <v>612</v>
      </c>
    </row>
    <row r="10" spans="1:10" x14ac:dyDescent="0.25">
      <c r="A10" s="5" t="s">
        <v>613</v>
      </c>
    </row>
    <row r="11" spans="1:10" x14ac:dyDescent="0.25">
      <c r="A11" s="5" t="s">
        <v>870</v>
      </c>
    </row>
    <row r="12" spans="1:10" x14ac:dyDescent="0.25">
      <c r="A12" s="5" t="s">
        <v>871</v>
      </c>
    </row>
    <row r="15" spans="1:10" ht="15" customHeight="1" x14ac:dyDescent="0.25">
      <c r="E15" s="37"/>
      <c r="F15" s="37"/>
      <c r="G15" s="37"/>
      <c r="H15" s="37"/>
      <c r="I15" s="37"/>
      <c r="J15" s="37"/>
    </row>
    <row r="16" spans="1:10" x14ac:dyDescent="0.25">
      <c r="E16" s="37"/>
      <c r="F16" s="37"/>
      <c r="G16" s="37"/>
      <c r="H16" s="37"/>
      <c r="I16" s="37"/>
      <c r="J16" s="37"/>
    </row>
    <row r="17" spans="5:10" x14ac:dyDescent="0.25">
      <c r="E17" s="37"/>
      <c r="F17" s="37"/>
      <c r="G17" s="37"/>
      <c r="H17" s="37"/>
      <c r="I17" s="37"/>
      <c r="J17" s="37"/>
    </row>
    <row r="18" spans="5:10" x14ac:dyDescent="0.25">
      <c r="E18" s="37"/>
      <c r="F18" s="37"/>
      <c r="G18" s="37"/>
      <c r="H18" s="37"/>
      <c r="I18" s="37"/>
      <c r="J18" s="37"/>
    </row>
    <row r="19" spans="5:10" x14ac:dyDescent="0.25">
      <c r="E19" s="37"/>
      <c r="F19" s="37"/>
      <c r="G19" s="37"/>
      <c r="H19" s="37"/>
      <c r="I19" s="37"/>
      <c r="J19" s="37"/>
    </row>
    <row r="20" spans="5:10" x14ac:dyDescent="0.25">
      <c r="E20" s="37"/>
      <c r="F20" s="37"/>
      <c r="G20" s="37"/>
      <c r="H20" s="37"/>
      <c r="I20" s="37"/>
      <c r="J20" s="37"/>
    </row>
    <row r="21" spans="5:10" x14ac:dyDescent="0.25">
      <c r="E21" s="37"/>
      <c r="F21" s="37"/>
      <c r="G21" s="37"/>
      <c r="H21" s="37"/>
      <c r="I21" s="37"/>
      <c r="J21" s="37"/>
    </row>
    <row r="22" spans="5:10" x14ac:dyDescent="0.25">
      <c r="E22" s="37"/>
      <c r="F22" s="37"/>
      <c r="G22" s="37"/>
      <c r="H22" s="37"/>
      <c r="I22" s="37"/>
      <c r="J22" s="37"/>
    </row>
    <row r="23" spans="5:10" x14ac:dyDescent="0.25">
      <c r="E23" s="37"/>
      <c r="F23" s="37"/>
      <c r="G23" s="37"/>
      <c r="H23" s="37"/>
      <c r="I23" s="37"/>
      <c r="J23" s="37"/>
    </row>
    <row r="24" spans="5:10" x14ac:dyDescent="0.25">
      <c r="E24" s="37"/>
      <c r="F24" s="37"/>
      <c r="G24" s="37"/>
      <c r="H24" s="37"/>
      <c r="I24" s="37"/>
      <c r="J24" s="3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5BD8-1082-44F8-AD57-5A1309C7E9E6}">
  <sheetPr codeName="Sheet11"/>
  <dimension ref="A1:K20"/>
  <sheetViews>
    <sheetView zoomScale="85" zoomScaleNormal="85" workbookViewId="0"/>
  </sheetViews>
  <sheetFormatPr defaultColWidth="9.140625" defaultRowHeight="15.75" x14ac:dyDescent="0.25"/>
  <cols>
    <col min="1" max="1" width="41.42578125" style="5" customWidth="1"/>
    <col min="2" max="2" width="37.5703125" style="5" customWidth="1"/>
    <col min="3" max="3" width="21.5703125" style="5" bestFit="1" customWidth="1"/>
    <col min="4" max="4" width="26.140625" style="5" bestFit="1" customWidth="1"/>
    <col min="5" max="5" width="22.7109375" style="5" bestFit="1" customWidth="1"/>
    <col min="6" max="6" width="20.8554687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11" x14ac:dyDescent="0.25">
      <c r="A1" s="5" t="s">
        <v>85</v>
      </c>
      <c r="D1" s="4"/>
      <c r="E1" s="4"/>
      <c r="F1" s="121"/>
      <c r="I1" s="121"/>
    </row>
    <row r="2" spans="1:11" x14ac:dyDescent="0.25">
      <c r="D2" s="4"/>
    </row>
    <row r="3" spans="1:11" x14ac:dyDescent="0.25">
      <c r="A3" s="2" t="s">
        <v>267</v>
      </c>
      <c r="B3" s="2" t="s">
        <v>268</v>
      </c>
      <c r="C3" s="2" t="s">
        <v>269</v>
      </c>
      <c r="D3" s="4"/>
    </row>
    <row r="4" spans="1:11" x14ac:dyDescent="0.25">
      <c r="A4" s="122" t="s">
        <v>270</v>
      </c>
      <c r="B4" s="123" t="s">
        <v>846</v>
      </c>
      <c r="C4" s="123" t="s">
        <v>847</v>
      </c>
      <c r="D4" s="4"/>
    </row>
    <row r="5" spans="1:11" ht="31.5" x14ac:dyDescent="0.25">
      <c r="A5" s="122" t="s">
        <v>86</v>
      </c>
      <c r="B5" s="123" t="s">
        <v>848</v>
      </c>
      <c r="C5" s="123" t="s">
        <v>849</v>
      </c>
      <c r="D5" s="4"/>
    </row>
    <row r="6" spans="1:11" ht="47.25" x14ac:dyDescent="0.25">
      <c r="A6" s="122" t="s">
        <v>87</v>
      </c>
      <c r="B6" s="123" t="s">
        <v>850</v>
      </c>
      <c r="C6" s="123" t="s">
        <v>851</v>
      </c>
      <c r="D6" s="4"/>
    </row>
    <row r="7" spans="1:11" x14ac:dyDescent="0.25">
      <c r="A7" s="9" t="s">
        <v>615</v>
      </c>
    </row>
    <row r="8" spans="1:11" x14ac:dyDescent="0.25">
      <c r="A8" s="5" t="s">
        <v>614</v>
      </c>
    </row>
    <row r="9" spans="1:11" x14ac:dyDescent="0.25">
      <c r="A9" s="5" t="s">
        <v>611</v>
      </c>
    </row>
    <row r="10" spans="1:11" ht="15" customHeight="1" x14ac:dyDescent="0.25">
      <c r="A10" s="5" t="s">
        <v>612</v>
      </c>
      <c r="F10" s="124"/>
      <c r="G10" s="120"/>
      <c r="H10" s="120"/>
      <c r="I10" s="120"/>
      <c r="J10" s="120"/>
      <c r="K10" s="120"/>
    </row>
    <row r="11" spans="1:11" x14ac:dyDescent="0.25">
      <c r="A11" s="5" t="s">
        <v>613</v>
      </c>
      <c r="F11" s="120"/>
      <c r="G11" s="120"/>
      <c r="H11" s="120"/>
      <c r="I11" s="120"/>
      <c r="J11" s="120"/>
      <c r="K11" s="120"/>
    </row>
    <row r="12" spans="1:11" x14ac:dyDescent="0.25">
      <c r="A12" s="5" t="s">
        <v>865</v>
      </c>
      <c r="F12" s="120"/>
      <c r="G12" s="120"/>
      <c r="H12" s="120"/>
      <c r="I12" s="120"/>
      <c r="J12" s="120"/>
      <c r="K12" s="120"/>
    </row>
    <row r="13" spans="1:11" x14ac:dyDescent="0.25">
      <c r="A13" s="5" t="s">
        <v>869</v>
      </c>
      <c r="F13" s="120"/>
      <c r="G13" s="120"/>
      <c r="H13" s="120"/>
      <c r="I13" s="120"/>
      <c r="J13" s="120"/>
      <c r="K13" s="120"/>
    </row>
    <row r="14" spans="1:11" x14ac:dyDescent="0.25">
      <c r="F14" s="120"/>
      <c r="G14" s="120"/>
      <c r="H14" s="120"/>
      <c r="I14" s="120"/>
      <c r="J14" s="120"/>
      <c r="K14" s="120"/>
    </row>
    <row r="15" spans="1:11" x14ac:dyDescent="0.25">
      <c r="F15" s="120"/>
      <c r="G15" s="120"/>
      <c r="H15" s="120"/>
      <c r="I15" s="120"/>
      <c r="J15" s="120"/>
      <c r="K15" s="120"/>
    </row>
    <row r="16" spans="1:11" x14ac:dyDescent="0.25">
      <c r="F16" s="120"/>
      <c r="G16" s="120"/>
      <c r="H16" s="120"/>
      <c r="I16" s="120"/>
      <c r="J16" s="120"/>
      <c r="K16" s="120"/>
    </row>
    <row r="17" spans="6:11" x14ac:dyDescent="0.25">
      <c r="F17" s="120"/>
      <c r="G17" s="120"/>
      <c r="H17" s="120"/>
      <c r="I17" s="120"/>
      <c r="J17" s="120"/>
      <c r="K17" s="120"/>
    </row>
    <row r="18" spans="6:11" x14ac:dyDescent="0.25">
      <c r="F18" s="120"/>
      <c r="G18" s="120"/>
      <c r="H18" s="120"/>
      <c r="I18" s="120"/>
      <c r="J18" s="120"/>
      <c r="K18" s="120"/>
    </row>
    <row r="19" spans="6:11" ht="9" customHeight="1" x14ac:dyDescent="0.25">
      <c r="F19" s="120"/>
      <c r="G19" s="120"/>
      <c r="H19" s="120"/>
      <c r="I19" s="120"/>
      <c r="J19" s="120"/>
      <c r="K19" s="120"/>
    </row>
    <row r="20" spans="6:11" ht="15" hidden="1" customHeight="1" x14ac:dyDescent="0.25">
      <c r="F20" s="120"/>
      <c r="G20" s="120"/>
      <c r="H20" s="120"/>
      <c r="I20" s="120"/>
      <c r="J20" s="120"/>
      <c r="K20" s="1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6460-0FA3-424F-857C-0ABE9A314A8B}">
  <sheetPr codeName="Sheet12"/>
  <dimension ref="A1:Q55"/>
  <sheetViews>
    <sheetView zoomScale="85" zoomScaleNormal="85" workbookViewId="0"/>
  </sheetViews>
  <sheetFormatPr defaultColWidth="9.140625" defaultRowHeight="15.75" x14ac:dyDescent="0.25"/>
  <cols>
    <col min="1" max="1" width="23.28515625" style="5" customWidth="1"/>
    <col min="2" max="2" width="12.5703125" style="5" customWidth="1"/>
    <col min="3" max="3" width="11.5703125" style="5" bestFit="1" customWidth="1"/>
    <col min="4" max="7" width="9.140625" style="5"/>
    <col min="8" max="8" width="21.5703125" style="5" bestFit="1" customWidth="1"/>
    <col min="9" max="16384" width="9.140625" style="5"/>
  </cols>
  <sheetData>
    <row r="1" spans="1:4" x14ac:dyDescent="0.25">
      <c r="A1" s="5" t="s">
        <v>867</v>
      </c>
    </row>
    <row r="3" spans="1:4" ht="51.75" customHeight="1" x14ac:dyDescent="0.25">
      <c r="A3" s="117" t="s">
        <v>61</v>
      </c>
      <c r="B3" s="117" t="s">
        <v>271</v>
      </c>
      <c r="C3" s="117" t="s">
        <v>272</v>
      </c>
    </row>
    <row r="4" spans="1:4" x14ac:dyDescent="0.25">
      <c r="A4" s="2" t="s">
        <v>88</v>
      </c>
      <c r="B4" s="2">
        <v>2018</v>
      </c>
      <c r="C4" s="119">
        <v>81.465534259999998</v>
      </c>
    </row>
    <row r="5" spans="1:4" x14ac:dyDescent="0.25">
      <c r="A5" s="2" t="s">
        <v>273</v>
      </c>
      <c r="B5" s="2">
        <v>2019</v>
      </c>
      <c r="C5" s="119">
        <v>81.225493159999999</v>
      </c>
      <c r="D5" s="9"/>
    </row>
    <row r="6" spans="1:4" x14ac:dyDescent="0.25">
      <c r="A6" s="2" t="s">
        <v>274</v>
      </c>
      <c r="B6" s="2">
        <v>2020</v>
      </c>
      <c r="C6" s="119">
        <v>79.33870426</v>
      </c>
    </row>
    <row r="7" spans="1:4" x14ac:dyDescent="0.25">
      <c r="A7" s="2" t="s">
        <v>275</v>
      </c>
      <c r="B7" s="2">
        <v>2021</v>
      </c>
      <c r="C7" s="119">
        <v>83.634112860000002</v>
      </c>
    </row>
    <row r="8" spans="1:4" x14ac:dyDescent="0.25">
      <c r="A8" s="2" t="s">
        <v>89</v>
      </c>
      <c r="B8" s="2">
        <v>2018</v>
      </c>
      <c r="C8" s="119">
        <v>91.54917288</v>
      </c>
    </row>
    <row r="9" spans="1:4" x14ac:dyDescent="0.25">
      <c r="A9" s="2" t="s">
        <v>276</v>
      </c>
      <c r="B9" s="2">
        <v>2019</v>
      </c>
      <c r="C9" s="119">
        <v>91.985158929999997</v>
      </c>
    </row>
    <row r="10" spans="1:4" x14ac:dyDescent="0.25">
      <c r="A10" s="2" t="s">
        <v>277</v>
      </c>
      <c r="B10" s="2">
        <v>2020</v>
      </c>
      <c r="C10" s="119">
        <v>90.735755900000001</v>
      </c>
    </row>
    <row r="11" spans="1:4" x14ac:dyDescent="0.25">
      <c r="A11" s="2" t="s">
        <v>278</v>
      </c>
      <c r="B11" s="2">
        <v>2021</v>
      </c>
      <c r="C11" s="119">
        <v>92.610483219999992</v>
      </c>
    </row>
    <row r="12" spans="1:4" x14ac:dyDescent="0.25">
      <c r="A12" s="2" t="s">
        <v>90</v>
      </c>
      <c r="B12" s="2">
        <v>2018</v>
      </c>
      <c r="C12" s="119">
        <v>61.631011770000001</v>
      </c>
    </row>
    <row r="13" spans="1:4" x14ac:dyDescent="0.25">
      <c r="A13" s="2" t="s">
        <v>279</v>
      </c>
      <c r="B13" s="2">
        <v>2019</v>
      </c>
      <c r="C13" s="119">
        <v>60.686063079999997</v>
      </c>
    </row>
    <row r="14" spans="1:4" x14ac:dyDescent="0.25">
      <c r="A14" s="2" t="s">
        <v>280</v>
      </c>
      <c r="B14" s="2">
        <v>2020</v>
      </c>
      <c r="C14" s="119">
        <v>59.427768889999996</v>
      </c>
    </row>
    <row r="15" spans="1:4" x14ac:dyDescent="0.25">
      <c r="A15" s="2" t="s">
        <v>281</v>
      </c>
      <c r="B15" s="2">
        <v>2021</v>
      </c>
      <c r="C15" s="119">
        <v>62.260571929999998</v>
      </c>
    </row>
    <row r="16" spans="1:4" x14ac:dyDescent="0.25">
      <c r="A16" s="2" t="s">
        <v>65</v>
      </c>
      <c r="B16" s="2">
        <v>2018</v>
      </c>
      <c r="C16" s="119">
        <v>97.664941760000005</v>
      </c>
    </row>
    <row r="17" spans="1:5" x14ac:dyDescent="0.25">
      <c r="A17" s="2" t="s">
        <v>282</v>
      </c>
      <c r="B17" s="2">
        <v>2019</v>
      </c>
      <c r="C17" s="119">
        <v>97.253958210000008</v>
      </c>
    </row>
    <row r="18" spans="1:5" x14ac:dyDescent="0.25">
      <c r="A18" s="2" t="s">
        <v>283</v>
      </c>
      <c r="B18" s="2">
        <v>2020</v>
      </c>
      <c r="C18" s="119">
        <v>96.834488360000009</v>
      </c>
    </row>
    <row r="19" spans="1:5" x14ac:dyDescent="0.25">
      <c r="A19" s="2" t="s">
        <v>284</v>
      </c>
      <c r="B19" s="2">
        <v>2021</v>
      </c>
      <c r="C19" s="119">
        <v>97.7986808</v>
      </c>
    </row>
    <row r="20" spans="1:5" x14ac:dyDescent="0.25">
      <c r="A20" s="2" t="s">
        <v>64</v>
      </c>
      <c r="B20" s="2">
        <v>2018</v>
      </c>
      <c r="C20" s="119">
        <v>84.914151059999995</v>
      </c>
    </row>
    <row r="21" spans="1:5" x14ac:dyDescent="0.25">
      <c r="A21" s="2" t="s">
        <v>285</v>
      </c>
      <c r="B21" s="2">
        <v>2019</v>
      </c>
      <c r="C21" s="119">
        <v>84.106222369999998</v>
      </c>
    </row>
    <row r="22" spans="1:5" x14ac:dyDescent="0.25">
      <c r="A22" s="2" t="s">
        <v>286</v>
      </c>
      <c r="B22" s="2">
        <v>2020</v>
      </c>
      <c r="C22" s="119">
        <v>86.815396840000005</v>
      </c>
      <c r="D22" s="120"/>
      <c r="E22" s="120"/>
    </row>
    <row r="23" spans="1:5" x14ac:dyDescent="0.25">
      <c r="A23" s="2" t="s">
        <v>287</v>
      </c>
      <c r="B23" s="2">
        <v>2021</v>
      </c>
      <c r="C23" s="119">
        <v>82.853818430000004</v>
      </c>
      <c r="D23" s="120"/>
      <c r="E23" s="120"/>
    </row>
    <row r="24" spans="1:5" x14ac:dyDescent="0.25">
      <c r="A24" s="2" t="s">
        <v>63</v>
      </c>
      <c r="B24" s="2">
        <v>2018</v>
      </c>
      <c r="C24" s="119">
        <v>84.035341869999996</v>
      </c>
      <c r="D24" s="120"/>
      <c r="E24" s="120"/>
    </row>
    <row r="25" spans="1:5" x14ac:dyDescent="0.25">
      <c r="A25" s="2" t="s">
        <v>288</v>
      </c>
      <c r="B25" s="2">
        <v>2019</v>
      </c>
      <c r="C25" s="119">
        <v>84.729958979999992</v>
      </c>
    </row>
    <row r="26" spans="1:5" x14ac:dyDescent="0.25">
      <c r="A26" s="2" t="s">
        <v>289</v>
      </c>
      <c r="B26" s="2">
        <v>2020</v>
      </c>
      <c r="C26" s="119">
        <v>82.904339660000005</v>
      </c>
    </row>
    <row r="27" spans="1:5" x14ac:dyDescent="0.25">
      <c r="A27" s="2" t="s">
        <v>290</v>
      </c>
      <c r="B27" s="2">
        <v>2021</v>
      </c>
      <c r="C27" s="119">
        <v>86.487587649999995</v>
      </c>
    </row>
    <row r="28" spans="1:5" x14ac:dyDescent="0.25">
      <c r="A28" s="2" t="s">
        <v>91</v>
      </c>
      <c r="B28" s="2">
        <v>2018</v>
      </c>
      <c r="C28" s="119">
        <v>80.504543510000005</v>
      </c>
    </row>
    <row r="29" spans="1:5" x14ac:dyDescent="0.25">
      <c r="A29" s="2" t="s">
        <v>291</v>
      </c>
      <c r="B29" s="2">
        <v>2019</v>
      </c>
      <c r="C29" s="119">
        <v>79.435523979999999</v>
      </c>
    </row>
    <row r="30" spans="1:5" x14ac:dyDescent="0.25">
      <c r="A30" s="2" t="s">
        <v>292</v>
      </c>
      <c r="B30" s="2">
        <v>2020</v>
      </c>
      <c r="C30" s="119">
        <v>77.129684409999996</v>
      </c>
    </row>
    <row r="31" spans="1:5" x14ac:dyDescent="0.25">
      <c r="A31" s="2" t="s">
        <v>293</v>
      </c>
      <c r="B31" s="2">
        <v>2021</v>
      </c>
      <c r="C31" s="119">
        <v>80.433014180000001</v>
      </c>
    </row>
    <row r="32" spans="1:5" x14ac:dyDescent="0.25">
      <c r="A32" s="2" t="s">
        <v>62</v>
      </c>
      <c r="B32" s="2">
        <v>2018</v>
      </c>
      <c r="C32" s="119">
        <v>53.894438690000001</v>
      </c>
    </row>
    <row r="33" spans="1:17" x14ac:dyDescent="0.25">
      <c r="A33" s="2" t="s">
        <v>294</v>
      </c>
      <c r="B33" s="2">
        <v>2019</v>
      </c>
      <c r="C33" s="119">
        <v>55.783843600000004</v>
      </c>
    </row>
    <row r="34" spans="1:17" x14ac:dyDescent="0.25">
      <c r="A34" s="2" t="s">
        <v>295</v>
      </c>
      <c r="B34" s="2">
        <v>2020</v>
      </c>
      <c r="C34" s="119">
        <v>53.87613751</v>
      </c>
    </row>
    <row r="35" spans="1:17" x14ac:dyDescent="0.25">
      <c r="A35" s="2" t="s">
        <v>296</v>
      </c>
      <c r="B35" s="2">
        <v>2021</v>
      </c>
      <c r="C35" s="119">
        <v>58.829795360000006</v>
      </c>
    </row>
    <row r="36" spans="1:17" x14ac:dyDescent="0.25">
      <c r="A36" s="2" t="s">
        <v>92</v>
      </c>
      <c r="B36" s="2">
        <v>2018</v>
      </c>
      <c r="C36" s="119">
        <v>97.335691990000001</v>
      </c>
    </row>
    <row r="37" spans="1:17" x14ac:dyDescent="0.25">
      <c r="A37" s="2" t="s">
        <v>297</v>
      </c>
      <c r="B37" s="2">
        <v>2019</v>
      </c>
      <c r="C37" s="119">
        <v>97.354420180000005</v>
      </c>
    </row>
    <row r="38" spans="1:17" x14ac:dyDescent="0.25">
      <c r="A38" s="2" t="s">
        <v>298</v>
      </c>
      <c r="B38" s="2">
        <v>2020</v>
      </c>
      <c r="C38" s="119">
        <v>97.110926450000008</v>
      </c>
    </row>
    <row r="39" spans="1:17" x14ac:dyDescent="0.25">
      <c r="A39" s="2" t="s">
        <v>299</v>
      </c>
      <c r="B39" s="2">
        <v>2021</v>
      </c>
      <c r="C39" s="119">
        <v>97.507332250000005</v>
      </c>
    </row>
    <row r="40" spans="1:17" x14ac:dyDescent="0.25">
      <c r="A40" s="2" t="s">
        <v>93</v>
      </c>
      <c r="B40" s="2">
        <v>2018</v>
      </c>
      <c r="C40" s="119">
        <v>83.075814199999996</v>
      </c>
    </row>
    <row r="41" spans="1:17" x14ac:dyDescent="0.25">
      <c r="A41" s="2" t="s">
        <v>300</v>
      </c>
      <c r="B41" s="2">
        <v>2019</v>
      </c>
      <c r="C41" s="119">
        <v>82.910691110000002</v>
      </c>
    </row>
    <row r="42" spans="1:17" x14ac:dyDescent="0.25">
      <c r="A42" s="2" t="s">
        <v>301</v>
      </c>
      <c r="B42" s="2">
        <v>2020</v>
      </c>
      <c r="C42" s="119">
        <v>83.19190239000001</v>
      </c>
    </row>
    <row r="43" spans="1:17" x14ac:dyDescent="0.25">
      <c r="A43" s="2" t="s">
        <v>302</v>
      </c>
      <c r="B43" s="2">
        <v>2021</v>
      </c>
      <c r="C43" s="119">
        <v>82.871338940000001</v>
      </c>
    </row>
    <row r="44" spans="1:17" x14ac:dyDescent="0.25">
      <c r="A44" s="2" t="s">
        <v>94</v>
      </c>
      <c r="B44" s="2">
        <v>2018</v>
      </c>
      <c r="C44" s="119">
        <v>93.572308299999989</v>
      </c>
    </row>
    <row r="45" spans="1:17" x14ac:dyDescent="0.25">
      <c r="A45" s="2" t="s">
        <v>303</v>
      </c>
      <c r="B45" s="2">
        <v>2019</v>
      </c>
      <c r="C45" s="119">
        <v>92.929967680000004</v>
      </c>
      <c r="D45" s="120"/>
      <c r="E45" s="120"/>
      <c r="F45" s="120"/>
      <c r="H45" s="120"/>
      <c r="I45" s="120"/>
      <c r="J45" s="120"/>
      <c r="K45" s="120"/>
      <c r="L45" s="120"/>
      <c r="M45" s="120"/>
      <c r="N45" s="120"/>
      <c r="O45" s="120"/>
      <c r="P45" s="120"/>
      <c r="Q45" s="120"/>
    </row>
    <row r="46" spans="1:17" x14ac:dyDescent="0.25">
      <c r="A46" s="2" t="s">
        <v>304</v>
      </c>
      <c r="B46" s="2">
        <v>2020</v>
      </c>
      <c r="C46" s="119">
        <v>92.332190729999994</v>
      </c>
      <c r="D46" s="120"/>
      <c r="E46" s="120"/>
      <c r="F46" s="120"/>
      <c r="P46" s="120"/>
      <c r="Q46" s="120"/>
    </row>
    <row r="47" spans="1:17" x14ac:dyDescent="0.25">
      <c r="A47" s="2" t="s">
        <v>305</v>
      </c>
      <c r="B47" s="2">
        <v>2021</v>
      </c>
      <c r="C47" s="119">
        <v>92.690942370000002</v>
      </c>
      <c r="D47" s="120"/>
      <c r="E47" s="120"/>
      <c r="F47" s="120"/>
      <c r="H47" s="120"/>
      <c r="I47" s="120"/>
      <c r="J47" s="120"/>
      <c r="K47" s="120"/>
      <c r="L47" s="120"/>
      <c r="M47" s="120"/>
      <c r="N47" s="120"/>
      <c r="O47" s="120"/>
      <c r="P47" s="120"/>
      <c r="Q47" s="120"/>
    </row>
    <row r="48" spans="1:17" x14ac:dyDescent="0.25">
      <c r="A48" s="9" t="s">
        <v>615</v>
      </c>
    </row>
    <row r="49" spans="1:1" x14ac:dyDescent="0.25">
      <c r="A49" s="59" t="s">
        <v>843</v>
      </c>
    </row>
    <row r="50" spans="1:1" x14ac:dyDescent="0.25">
      <c r="A50" s="59" t="s">
        <v>844</v>
      </c>
    </row>
    <row r="51" spans="1:1" x14ac:dyDescent="0.25">
      <c r="A51" s="59" t="s">
        <v>845</v>
      </c>
    </row>
    <row r="52" spans="1:1" x14ac:dyDescent="0.25">
      <c r="A52" s="59" t="s">
        <v>823</v>
      </c>
    </row>
    <row r="53" spans="1:1" x14ac:dyDescent="0.25">
      <c r="A53" s="59" t="s">
        <v>868</v>
      </c>
    </row>
    <row r="54" spans="1:1" x14ac:dyDescent="0.25">
      <c r="A54" s="45" t="s">
        <v>1034</v>
      </c>
    </row>
    <row r="55" spans="1:1" x14ac:dyDescent="0.25">
      <c r="A55" s="45" t="s">
        <v>808</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CFEF-B79A-47A0-A50D-18043C48DD78}">
  <sheetPr codeName="Sheet13"/>
  <dimension ref="A1:U46"/>
  <sheetViews>
    <sheetView zoomScale="85" zoomScaleNormal="85" workbookViewId="0"/>
  </sheetViews>
  <sheetFormatPr defaultColWidth="9.140625" defaultRowHeight="15.75" x14ac:dyDescent="0.25"/>
  <cols>
    <col min="1" max="1" width="23.28515625" style="5" customWidth="1"/>
    <col min="2" max="2" width="12.5703125" style="5" customWidth="1"/>
    <col min="3" max="3" width="8.28515625" style="5" bestFit="1" customWidth="1"/>
    <col min="4" max="4" width="10.7109375" style="5" bestFit="1" customWidth="1"/>
    <col min="5" max="7" width="9.140625" style="5"/>
    <col min="8" max="8" width="20.85546875" style="5" bestFit="1" customWidth="1"/>
    <col min="9" max="16384" width="9.140625" style="5"/>
  </cols>
  <sheetData>
    <row r="1" spans="1:4" x14ac:dyDescent="0.25">
      <c r="A1" s="11" t="s">
        <v>998</v>
      </c>
    </row>
    <row r="3" spans="1:4" ht="63" x14ac:dyDescent="0.25">
      <c r="A3" s="117" t="s">
        <v>306</v>
      </c>
      <c r="B3" s="117" t="s">
        <v>307</v>
      </c>
      <c r="C3" s="117" t="s">
        <v>308</v>
      </c>
      <c r="D3" s="118"/>
    </row>
    <row r="4" spans="1:4" x14ac:dyDescent="0.25">
      <c r="A4" s="2" t="s">
        <v>309</v>
      </c>
      <c r="B4" s="2">
        <v>2018</v>
      </c>
      <c r="C4" s="119">
        <v>75.8849716</v>
      </c>
      <c r="D4" s="118"/>
    </row>
    <row r="5" spans="1:4" x14ac:dyDescent="0.25">
      <c r="A5" s="2" t="s">
        <v>310</v>
      </c>
      <c r="B5" s="2">
        <v>2019</v>
      </c>
      <c r="C5" s="119">
        <v>75.808819800000009</v>
      </c>
      <c r="D5" s="118"/>
    </row>
    <row r="6" spans="1:4" x14ac:dyDescent="0.25">
      <c r="A6" s="2" t="s">
        <v>311</v>
      </c>
      <c r="B6" s="2">
        <v>2020</v>
      </c>
      <c r="C6" s="119">
        <v>73.32768944</v>
      </c>
      <c r="D6" s="118"/>
    </row>
    <row r="7" spans="1:4" x14ac:dyDescent="0.25">
      <c r="A7" s="2" t="s">
        <v>312</v>
      </c>
      <c r="B7" s="2">
        <v>2018</v>
      </c>
      <c r="C7" s="119">
        <v>88.046940370000002</v>
      </c>
      <c r="D7" s="118"/>
    </row>
    <row r="8" spans="1:4" x14ac:dyDescent="0.25">
      <c r="A8" s="2" t="s">
        <v>313</v>
      </c>
      <c r="B8" s="2">
        <v>2019</v>
      </c>
      <c r="C8" s="119">
        <v>88.865457469999996</v>
      </c>
      <c r="D8" s="118"/>
    </row>
    <row r="9" spans="1:4" x14ac:dyDescent="0.25">
      <c r="A9" s="2" t="s">
        <v>314</v>
      </c>
      <c r="B9" s="2">
        <v>2020</v>
      </c>
      <c r="C9" s="119">
        <v>86.94675187</v>
      </c>
      <c r="D9" s="118"/>
    </row>
    <row r="10" spans="1:4" x14ac:dyDescent="0.25">
      <c r="A10" s="2" t="s">
        <v>315</v>
      </c>
      <c r="B10" s="2">
        <v>2018</v>
      </c>
      <c r="C10" s="119">
        <v>43.143376100000005</v>
      </c>
      <c r="D10" s="118"/>
    </row>
    <row r="11" spans="1:4" x14ac:dyDescent="0.25">
      <c r="A11" s="2" t="s">
        <v>316</v>
      </c>
      <c r="B11" s="2">
        <v>2019</v>
      </c>
      <c r="C11" s="119">
        <v>42.731817929999998</v>
      </c>
      <c r="D11" s="118"/>
    </row>
    <row r="12" spans="1:4" x14ac:dyDescent="0.25">
      <c r="A12" s="2" t="s">
        <v>317</v>
      </c>
      <c r="B12" s="2">
        <v>2020</v>
      </c>
      <c r="C12" s="119">
        <v>42.086225859999999</v>
      </c>
      <c r="D12" s="118"/>
    </row>
    <row r="13" spans="1:4" x14ac:dyDescent="0.25">
      <c r="A13" s="2" t="s">
        <v>318</v>
      </c>
      <c r="B13" s="2">
        <v>2018</v>
      </c>
      <c r="C13" s="119">
        <v>95.692634600000005</v>
      </c>
      <c r="D13" s="118"/>
    </row>
    <row r="14" spans="1:4" x14ac:dyDescent="0.25">
      <c r="A14" s="2" t="s">
        <v>319</v>
      </c>
      <c r="B14" s="2">
        <v>2019</v>
      </c>
      <c r="C14" s="119">
        <v>95.41463804</v>
      </c>
      <c r="D14" s="118"/>
    </row>
    <row r="15" spans="1:4" x14ac:dyDescent="0.25">
      <c r="A15" s="2" t="s">
        <v>320</v>
      </c>
      <c r="B15" s="2">
        <v>2020</v>
      </c>
      <c r="C15" s="119">
        <v>94.705150670000009</v>
      </c>
      <c r="D15" s="118"/>
    </row>
    <row r="16" spans="1:4" x14ac:dyDescent="0.25">
      <c r="A16" s="2" t="s">
        <v>321</v>
      </c>
      <c r="B16" s="2">
        <v>2018</v>
      </c>
      <c r="C16" s="119">
        <v>75.988628049999988</v>
      </c>
    </row>
    <row r="17" spans="1:4" x14ac:dyDescent="0.25">
      <c r="A17" s="2" t="s">
        <v>322</v>
      </c>
      <c r="B17" s="2">
        <v>2019</v>
      </c>
      <c r="C17" s="119">
        <v>73.865688939999998</v>
      </c>
    </row>
    <row r="18" spans="1:4" x14ac:dyDescent="0.25">
      <c r="A18" s="2" t="s">
        <v>323</v>
      </c>
      <c r="B18" s="2">
        <v>2020</v>
      </c>
      <c r="C18" s="119">
        <v>75.349100669999999</v>
      </c>
    </row>
    <row r="19" spans="1:4" x14ac:dyDescent="0.25">
      <c r="A19" s="2" t="s">
        <v>324</v>
      </c>
      <c r="B19" s="2">
        <v>2018</v>
      </c>
      <c r="C19" s="119">
        <v>77.696142609999995</v>
      </c>
    </row>
    <row r="20" spans="1:4" x14ac:dyDescent="0.25">
      <c r="A20" s="2" t="s">
        <v>325</v>
      </c>
      <c r="B20" s="2">
        <v>2019</v>
      </c>
      <c r="C20" s="119">
        <v>78.76564255000001</v>
      </c>
    </row>
    <row r="21" spans="1:4" x14ac:dyDescent="0.25">
      <c r="A21" s="2" t="s">
        <v>326</v>
      </c>
      <c r="B21" s="2">
        <v>2020</v>
      </c>
      <c r="C21" s="119">
        <v>76.071680990000004</v>
      </c>
      <c r="D21" s="118"/>
    </row>
    <row r="22" spans="1:4" x14ac:dyDescent="0.25">
      <c r="A22" s="2" t="s">
        <v>327</v>
      </c>
      <c r="B22" s="2">
        <v>2018</v>
      </c>
      <c r="C22" s="119">
        <v>74.655580079999993</v>
      </c>
      <c r="D22" s="118"/>
    </row>
    <row r="23" spans="1:4" x14ac:dyDescent="0.25">
      <c r="A23" s="2" t="s">
        <v>328</v>
      </c>
      <c r="B23" s="2">
        <v>2019</v>
      </c>
      <c r="C23" s="119">
        <v>73.81063863</v>
      </c>
      <c r="D23" s="118"/>
    </row>
    <row r="24" spans="1:4" x14ac:dyDescent="0.25">
      <c r="A24" s="2" t="s">
        <v>329</v>
      </c>
      <c r="B24" s="2">
        <v>2020</v>
      </c>
      <c r="C24" s="119">
        <v>71.171000230000004</v>
      </c>
      <c r="D24" s="118"/>
    </row>
    <row r="25" spans="1:4" x14ac:dyDescent="0.25">
      <c r="A25" s="2" t="s">
        <v>330</v>
      </c>
      <c r="B25" s="2">
        <v>2018</v>
      </c>
      <c r="C25" s="119">
        <v>42.162909570000004</v>
      </c>
      <c r="D25" s="118"/>
    </row>
    <row r="26" spans="1:4" x14ac:dyDescent="0.25">
      <c r="A26" s="2" t="s">
        <v>331</v>
      </c>
      <c r="B26" s="2">
        <v>2019</v>
      </c>
      <c r="C26" s="119">
        <v>45.666410599999999</v>
      </c>
      <c r="D26" s="118"/>
    </row>
    <row r="27" spans="1:4" x14ac:dyDescent="0.25">
      <c r="A27" s="2" t="s">
        <v>332</v>
      </c>
      <c r="B27" s="2">
        <v>2020</v>
      </c>
      <c r="C27" s="119">
        <v>43.272918300000001</v>
      </c>
      <c r="D27" s="118"/>
    </row>
    <row r="28" spans="1:4" x14ac:dyDescent="0.25">
      <c r="A28" s="2" t="s">
        <v>333</v>
      </c>
      <c r="B28" s="2">
        <v>2018</v>
      </c>
      <c r="C28" s="119">
        <v>95.3321574</v>
      </c>
      <c r="D28" s="118"/>
    </row>
    <row r="29" spans="1:4" x14ac:dyDescent="0.25">
      <c r="A29" s="2" t="s">
        <v>334</v>
      </c>
      <c r="B29" s="2">
        <v>2019</v>
      </c>
      <c r="C29" s="119">
        <v>96.040215829999994</v>
      </c>
      <c r="D29" s="118"/>
    </row>
    <row r="30" spans="1:4" x14ac:dyDescent="0.25">
      <c r="A30" s="2" t="s">
        <v>335</v>
      </c>
      <c r="B30" s="2">
        <v>2020</v>
      </c>
      <c r="C30" s="119">
        <v>94.752198740000011</v>
      </c>
      <c r="D30" s="118"/>
    </row>
    <row r="31" spans="1:4" x14ac:dyDescent="0.25">
      <c r="A31" s="2" t="s">
        <v>336</v>
      </c>
      <c r="B31" s="2">
        <v>2018</v>
      </c>
      <c r="C31" s="119">
        <v>78.615068730000004</v>
      </c>
      <c r="D31" s="118"/>
    </row>
    <row r="32" spans="1:4" x14ac:dyDescent="0.25">
      <c r="A32" s="2" t="s">
        <v>337</v>
      </c>
      <c r="B32" s="2">
        <v>2019</v>
      </c>
      <c r="C32" s="119">
        <v>78.668294889999999</v>
      </c>
      <c r="D32" s="118"/>
    </row>
    <row r="33" spans="1:21" x14ac:dyDescent="0.25">
      <c r="A33" s="2" t="s">
        <v>338</v>
      </c>
      <c r="B33" s="2">
        <v>2020</v>
      </c>
      <c r="C33" s="119">
        <v>78.952965269999993</v>
      </c>
      <c r="D33" s="118"/>
    </row>
    <row r="34" spans="1:21" x14ac:dyDescent="0.25">
      <c r="A34" s="2" t="s">
        <v>339</v>
      </c>
      <c r="B34" s="2">
        <v>2018</v>
      </c>
      <c r="C34" s="119">
        <v>88.652089099999998</v>
      </c>
      <c r="D34" s="118"/>
      <c r="G34" s="93"/>
      <c r="H34" s="120"/>
      <c r="I34" s="120"/>
      <c r="J34" s="120"/>
      <c r="K34" s="120"/>
      <c r="L34" s="120"/>
      <c r="M34" s="120"/>
      <c r="N34" s="120"/>
      <c r="O34" s="120"/>
      <c r="P34" s="120"/>
      <c r="Q34" s="120"/>
      <c r="R34" s="120"/>
      <c r="S34" s="120"/>
      <c r="T34" s="120"/>
      <c r="U34" s="120"/>
    </row>
    <row r="35" spans="1:21" x14ac:dyDescent="0.25">
      <c r="A35" s="2" t="s">
        <v>340</v>
      </c>
      <c r="B35" s="2">
        <v>2019</v>
      </c>
      <c r="C35" s="119">
        <v>87.797417320000008</v>
      </c>
      <c r="D35" s="118"/>
      <c r="G35" s="120"/>
      <c r="H35" s="120"/>
      <c r="I35" s="120"/>
      <c r="J35" s="120"/>
      <c r="K35" s="120"/>
      <c r="L35" s="120"/>
      <c r="M35" s="120"/>
      <c r="N35" s="120"/>
      <c r="O35" s="120"/>
      <c r="P35" s="120"/>
      <c r="Q35" s="120"/>
      <c r="R35" s="120"/>
      <c r="S35" s="120"/>
      <c r="T35" s="120"/>
      <c r="U35" s="120"/>
    </row>
    <row r="36" spans="1:21" x14ac:dyDescent="0.25">
      <c r="A36" s="2" t="s">
        <v>341</v>
      </c>
      <c r="B36" s="2">
        <v>2020</v>
      </c>
      <c r="C36" s="119">
        <v>88.797088259999995</v>
      </c>
      <c r="D36" s="118"/>
      <c r="G36" s="120"/>
      <c r="H36" s="120"/>
      <c r="I36" s="120"/>
      <c r="J36" s="120"/>
      <c r="K36" s="120"/>
      <c r="L36" s="120"/>
      <c r="M36" s="120"/>
      <c r="N36" s="120"/>
      <c r="O36" s="120"/>
      <c r="P36" s="120"/>
      <c r="Q36" s="120"/>
      <c r="R36" s="120"/>
      <c r="S36" s="120"/>
      <c r="T36" s="120"/>
      <c r="U36" s="120"/>
    </row>
    <row r="37" spans="1:21" x14ac:dyDescent="0.25">
      <c r="A37" s="9" t="s">
        <v>615</v>
      </c>
      <c r="G37" s="120"/>
      <c r="H37" s="120"/>
      <c r="I37" s="120"/>
      <c r="J37" s="120"/>
      <c r="K37" s="120"/>
      <c r="L37" s="120"/>
      <c r="M37" s="120"/>
      <c r="N37" s="120"/>
      <c r="O37" s="120"/>
      <c r="P37" s="120"/>
      <c r="Q37" s="120"/>
      <c r="R37" s="120"/>
      <c r="S37" s="120"/>
      <c r="T37" s="120"/>
      <c r="U37" s="120"/>
    </row>
    <row r="38" spans="1:21" x14ac:dyDescent="0.25">
      <c r="A38" s="5" t="s">
        <v>616</v>
      </c>
      <c r="G38" s="120"/>
      <c r="H38" s="120"/>
      <c r="I38" s="120"/>
      <c r="J38" s="120"/>
      <c r="K38" s="120"/>
      <c r="L38" s="120"/>
      <c r="M38" s="120"/>
      <c r="N38" s="120"/>
      <c r="O38" s="120"/>
      <c r="P38" s="120"/>
      <c r="Q38" s="120"/>
      <c r="R38" s="120"/>
      <c r="S38" s="120"/>
      <c r="T38" s="120"/>
      <c r="U38" s="120"/>
    </row>
    <row r="39" spans="1:21" x14ac:dyDescent="0.25">
      <c r="A39" s="5" t="s">
        <v>617</v>
      </c>
      <c r="G39" s="120"/>
      <c r="H39" s="120"/>
      <c r="I39" s="120"/>
      <c r="J39" s="120"/>
      <c r="K39" s="120"/>
      <c r="L39" s="120"/>
      <c r="M39" s="120"/>
      <c r="N39" s="120"/>
      <c r="O39" s="120"/>
      <c r="P39" s="120"/>
      <c r="Q39" s="120"/>
      <c r="R39" s="120"/>
      <c r="S39" s="120"/>
      <c r="T39" s="120"/>
      <c r="U39" s="120"/>
    </row>
    <row r="40" spans="1:21" x14ac:dyDescent="0.25">
      <c r="A40" s="5" t="s">
        <v>618</v>
      </c>
      <c r="G40" s="120"/>
      <c r="H40" s="120"/>
      <c r="I40" s="120"/>
      <c r="J40" s="120"/>
      <c r="K40" s="120"/>
      <c r="L40" s="120"/>
      <c r="M40" s="120"/>
      <c r="N40" s="120"/>
      <c r="O40" s="120"/>
      <c r="P40" s="120"/>
      <c r="Q40" s="120"/>
      <c r="R40" s="120"/>
      <c r="S40" s="120"/>
      <c r="T40" s="120"/>
      <c r="U40" s="120"/>
    </row>
    <row r="41" spans="1:21" x14ac:dyDescent="0.25">
      <c r="A41" s="5" t="s">
        <v>619</v>
      </c>
      <c r="G41" s="120"/>
      <c r="H41" s="120"/>
      <c r="I41" s="120"/>
      <c r="J41" s="120"/>
      <c r="K41" s="120"/>
      <c r="L41" s="120"/>
      <c r="M41" s="120"/>
      <c r="N41" s="120"/>
      <c r="O41" s="120"/>
      <c r="P41" s="120"/>
      <c r="Q41" s="120"/>
      <c r="R41" s="120"/>
      <c r="S41" s="120"/>
      <c r="T41" s="120"/>
      <c r="U41" s="120"/>
    </row>
    <row r="42" spans="1:21" x14ac:dyDescent="0.25">
      <c r="A42" s="5" t="s">
        <v>620</v>
      </c>
      <c r="G42" s="120"/>
      <c r="H42" s="120"/>
      <c r="I42" s="120"/>
      <c r="J42" s="120"/>
      <c r="K42" s="120"/>
      <c r="L42" s="120"/>
      <c r="M42" s="120"/>
      <c r="N42" s="120"/>
      <c r="O42" s="120"/>
      <c r="P42" s="120"/>
      <c r="Q42" s="120"/>
      <c r="R42" s="120"/>
      <c r="S42" s="120"/>
      <c r="T42" s="120"/>
      <c r="U42" s="120"/>
    </row>
    <row r="43" spans="1:21" ht="15" hidden="1" customHeight="1" x14ac:dyDescent="0.25">
      <c r="G43" s="120"/>
      <c r="H43" s="120"/>
      <c r="I43" s="120"/>
      <c r="J43" s="120"/>
      <c r="K43" s="120"/>
      <c r="L43" s="120"/>
      <c r="M43" s="120"/>
      <c r="N43" s="120"/>
      <c r="O43" s="120"/>
      <c r="P43" s="120"/>
      <c r="Q43" s="120"/>
      <c r="R43" s="120"/>
      <c r="S43" s="120"/>
      <c r="T43" s="120"/>
      <c r="U43" s="120"/>
    </row>
    <row r="44" spans="1:21" ht="15" hidden="1" customHeight="1" x14ac:dyDescent="0.25">
      <c r="G44" s="120"/>
      <c r="H44" s="120"/>
      <c r="I44" s="120"/>
      <c r="J44" s="120"/>
      <c r="K44" s="120"/>
      <c r="L44" s="120"/>
      <c r="M44" s="120"/>
      <c r="N44" s="120"/>
      <c r="O44" s="120"/>
      <c r="P44" s="120"/>
      <c r="Q44" s="120"/>
      <c r="R44" s="120"/>
      <c r="S44" s="120"/>
      <c r="T44" s="120"/>
      <c r="U44" s="120"/>
    </row>
    <row r="45" spans="1:21" x14ac:dyDescent="0.25">
      <c r="A45" s="5" t="s">
        <v>865</v>
      </c>
    </row>
    <row r="46" spans="1:21" x14ac:dyDescent="0.25">
      <c r="A46" s="5" t="s">
        <v>866</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5261-40A7-4080-9524-7A66B850E3AF}">
  <sheetPr codeName="Sheet14"/>
  <dimension ref="A1:Z48"/>
  <sheetViews>
    <sheetView zoomScale="85" zoomScaleNormal="85" zoomScaleSheetLayoutView="100" workbookViewId="0"/>
  </sheetViews>
  <sheetFormatPr defaultColWidth="8.7109375" defaultRowHeight="15.75" x14ac:dyDescent="0.25"/>
  <cols>
    <col min="1" max="1" width="13.7109375" style="19" customWidth="1"/>
    <col min="2" max="2" width="15.7109375" style="5" customWidth="1"/>
    <col min="3" max="3" width="17.140625" style="5" bestFit="1" customWidth="1"/>
    <col min="4" max="4" width="9.140625" style="5" customWidth="1"/>
    <col min="5" max="11" width="8.7109375" style="5"/>
    <col min="12" max="12" width="10.7109375" style="5" customWidth="1"/>
    <col min="13" max="16384" width="8.7109375" style="5"/>
  </cols>
  <sheetData>
    <row r="1" spans="1:26" x14ac:dyDescent="0.25">
      <c r="A1" s="46" t="s">
        <v>999</v>
      </c>
    </row>
    <row r="2" spans="1:26" x14ac:dyDescent="0.25">
      <c r="A2" s="46"/>
    </row>
    <row r="3" spans="1:26" ht="31.5" x14ac:dyDescent="0.25">
      <c r="A3" s="47" t="s">
        <v>271</v>
      </c>
      <c r="B3" s="1" t="s">
        <v>346</v>
      </c>
      <c r="C3" s="1" t="s">
        <v>622</v>
      </c>
    </row>
    <row r="4" spans="1:26" x14ac:dyDescent="0.25">
      <c r="A4" s="54">
        <f>1986</f>
        <v>1986</v>
      </c>
      <c r="B4" s="50">
        <v>34660</v>
      </c>
      <c r="C4" s="51">
        <v>489.9</v>
      </c>
    </row>
    <row r="5" spans="1:26" x14ac:dyDescent="0.25">
      <c r="A5" s="54">
        <f t="shared" ref="A5:A38" si="0">A4+1</f>
        <v>1987</v>
      </c>
      <c r="B5" s="50">
        <v>36468</v>
      </c>
      <c r="C5" s="51">
        <v>500.4</v>
      </c>
    </row>
    <row r="6" spans="1:26" x14ac:dyDescent="0.25">
      <c r="A6" s="54">
        <f t="shared" si="0"/>
        <v>1988</v>
      </c>
      <c r="B6" s="50">
        <v>38053</v>
      </c>
      <c r="C6" s="51">
        <v>508.1</v>
      </c>
    </row>
    <row r="7" spans="1:26" x14ac:dyDescent="0.25">
      <c r="A7" s="54">
        <f t="shared" si="0"/>
        <v>1989</v>
      </c>
      <c r="B7" s="50">
        <v>38269</v>
      </c>
      <c r="C7" s="51">
        <v>496.4</v>
      </c>
    </row>
    <row r="8" spans="1:26" x14ac:dyDescent="0.25">
      <c r="A8" s="54">
        <f t="shared" si="0"/>
        <v>1990</v>
      </c>
      <c r="B8" s="50">
        <v>40264</v>
      </c>
      <c r="C8" s="51">
        <v>507.9</v>
      </c>
    </row>
    <row r="9" spans="1:26" x14ac:dyDescent="0.25">
      <c r="A9" s="54">
        <f t="shared" si="0"/>
        <v>1991</v>
      </c>
      <c r="B9" s="50">
        <v>42461</v>
      </c>
      <c r="C9" s="51">
        <v>523.70000000000005</v>
      </c>
    </row>
    <row r="10" spans="1:26" x14ac:dyDescent="0.25">
      <c r="A10" s="54">
        <f t="shared" si="0"/>
        <v>1992</v>
      </c>
      <c r="B10" s="50">
        <v>43416</v>
      </c>
      <c r="C10" s="51">
        <v>522</v>
      </c>
    </row>
    <row r="11" spans="1:26" x14ac:dyDescent="0.25">
      <c r="A11" s="54">
        <f t="shared" si="0"/>
        <v>1993</v>
      </c>
      <c r="B11" s="50">
        <v>44442</v>
      </c>
      <c r="C11" s="51">
        <v>523.29999999999995</v>
      </c>
    </row>
    <row r="12" spans="1:26" x14ac:dyDescent="0.25">
      <c r="A12" s="54">
        <f t="shared" si="0"/>
        <v>1994</v>
      </c>
      <c r="B12" s="50">
        <v>45167</v>
      </c>
      <c r="C12" s="51">
        <v>519.29999999999995</v>
      </c>
      <c r="Z12" s="5" t="s">
        <v>623</v>
      </c>
    </row>
    <row r="13" spans="1:26" x14ac:dyDescent="0.25">
      <c r="A13" s="54">
        <f t="shared" si="0"/>
        <v>1995</v>
      </c>
      <c r="B13" s="50">
        <v>45015</v>
      </c>
      <c r="C13" s="51">
        <v>507.1</v>
      </c>
    </row>
    <row r="14" spans="1:26" x14ac:dyDescent="0.25">
      <c r="A14" s="54">
        <f t="shared" si="0"/>
        <v>1996</v>
      </c>
      <c r="B14" s="50">
        <v>46384</v>
      </c>
      <c r="C14" s="51">
        <v>511</v>
      </c>
    </row>
    <row r="15" spans="1:26" x14ac:dyDescent="0.25">
      <c r="A15" s="54">
        <f t="shared" si="0"/>
        <v>1997</v>
      </c>
      <c r="B15" s="50">
        <v>48094</v>
      </c>
      <c r="C15" s="51">
        <v>519</v>
      </c>
    </row>
    <row r="16" spans="1:26" x14ac:dyDescent="0.25">
      <c r="A16" s="54">
        <f t="shared" si="0"/>
        <v>1998</v>
      </c>
      <c r="B16" s="50">
        <v>49750</v>
      </c>
      <c r="C16" s="51">
        <v>524.79999999999995</v>
      </c>
    </row>
    <row r="17" spans="1:6" x14ac:dyDescent="0.25">
      <c r="A17" s="54">
        <f t="shared" si="0"/>
        <v>1999</v>
      </c>
      <c r="B17" s="50">
        <v>51480</v>
      </c>
      <c r="C17" s="51">
        <v>532</v>
      </c>
    </row>
    <row r="18" spans="1:6" x14ac:dyDescent="0.25">
      <c r="A18" s="54">
        <f t="shared" si="0"/>
        <v>2000</v>
      </c>
      <c r="B18" s="50">
        <v>53093</v>
      </c>
      <c r="C18" s="51">
        <v>536.4</v>
      </c>
    </row>
    <row r="19" spans="1:6" x14ac:dyDescent="0.25">
      <c r="A19" s="54">
        <f t="shared" si="0"/>
        <v>2001</v>
      </c>
      <c r="B19" s="50">
        <v>54755</v>
      </c>
      <c r="C19" s="51">
        <v>541.1</v>
      </c>
    </row>
    <row r="20" spans="1:6" x14ac:dyDescent="0.25">
      <c r="A20" s="54">
        <f t="shared" si="0"/>
        <v>2002</v>
      </c>
      <c r="B20" s="50">
        <v>55412</v>
      </c>
      <c r="C20" s="52">
        <v>531.6</v>
      </c>
    </row>
    <row r="21" spans="1:6" x14ac:dyDescent="0.25">
      <c r="A21" s="54">
        <f t="shared" si="0"/>
        <v>2003</v>
      </c>
      <c r="B21" s="50">
        <v>56013</v>
      </c>
      <c r="C21" s="52">
        <v>523.79999999999995</v>
      </c>
    </row>
    <row r="22" spans="1:6" x14ac:dyDescent="0.25">
      <c r="A22" s="54">
        <f t="shared" si="0"/>
        <v>2004</v>
      </c>
      <c r="B22" s="50">
        <v>58226</v>
      </c>
      <c r="C22" s="52">
        <v>529.9</v>
      </c>
    </row>
    <row r="23" spans="1:6" x14ac:dyDescent="0.25">
      <c r="A23" s="54">
        <f t="shared" si="0"/>
        <v>2005</v>
      </c>
      <c r="B23" s="50">
        <v>59697</v>
      </c>
      <c r="C23" s="52">
        <v>530.79999999999995</v>
      </c>
    </row>
    <row r="24" spans="1:6" x14ac:dyDescent="0.25">
      <c r="A24" s="54">
        <f t="shared" si="0"/>
        <v>2006</v>
      </c>
      <c r="B24" s="50">
        <v>61251</v>
      </c>
      <c r="C24" s="52">
        <v>530.70000000000005</v>
      </c>
    </row>
    <row r="25" spans="1:6" x14ac:dyDescent="0.25">
      <c r="A25" s="54">
        <f t="shared" si="0"/>
        <v>2007</v>
      </c>
      <c r="B25" s="50">
        <v>63780</v>
      </c>
      <c r="C25" s="52">
        <v>539.1</v>
      </c>
    </row>
    <row r="26" spans="1:6" x14ac:dyDescent="0.25">
      <c r="A26" s="54">
        <f t="shared" si="0"/>
        <v>2008</v>
      </c>
      <c r="B26" s="50">
        <v>63860</v>
      </c>
      <c r="C26" s="52">
        <v>525.29999999999995</v>
      </c>
    </row>
    <row r="27" spans="1:6" x14ac:dyDescent="0.25">
      <c r="A27" s="54">
        <f t="shared" si="0"/>
        <v>2009</v>
      </c>
      <c r="B27" s="50">
        <v>65485</v>
      </c>
      <c r="C27" s="52">
        <v>525.1</v>
      </c>
    </row>
    <row r="28" spans="1:6" x14ac:dyDescent="0.25">
      <c r="A28" s="54">
        <f t="shared" si="0"/>
        <v>2010</v>
      </c>
      <c r="B28" s="50">
        <v>73296</v>
      </c>
      <c r="C28" s="52">
        <v>572.9</v>
      </c>
    </row>
    <row r="29" spans="1:6" x14ac:dyDescent="0.25">
      <c r="A29" s="54">
        <f t="shared" si="0"/>
        <v>2011</v>
      </c>
      <c r="B29" s="50">
        <v>75717</v>
      </c>
      <c r="C29" s="52">
        <v>577.20000000000005</v>
      </c>
    </row>
    <row r="30" spans="1:6" x14ac:dyDescent="0.25">
      <c r="A30" s="54">
        <f t="shared" si="0"/>
        <v>2012</v>
      </c>
      <c r="B30" s="50">
        <v>75314</v>
      </c>
      <c r="C30" s="52">
        <v>559.5</v>
      </c>
    </row>
    <row r="31" spans="1:6" x14ac:dyDescent="0.25">
      <c r="A31" s="54">
        <f t="shared" si="0"/>
        <v>2013</v>
      </c>
      <c r="B31" s="50">
        <v>76102</v>
      </c>
      <c r="C31" s="52">
        <v>550.6</v>
      </c>
    </row>
    <row r="32" spans="1:6" x14ac:dyDescent="0.25">
      <c r="A32" s="54">
        <f t="shared" si="0"/>
        <v>2014</v>
      </c>
      <c r="B32" s="50">
        <v>77112</v>
      </c>
      <c r="C32" s="52">
        <v>545</v>
      </c>
      <c r="F32" s="38"/>
    </row>
    <row r="33" spans="1:9" x14ac:dyDescent="0.25">
      <c r="A33" s="54">
        <f t="shared" si="0"/>
        <v>2015</v>
      </c>
      <c r="B33" s="50">
        <v>79138</v>
      </c>
      <c r="C33" s="52">
        <v>547.20000000000005</v>
      </c>
      <c r="F33" s="38"/>
    </row>
    <row r="34" spans="1:9" x14ac:dyDescent="0.25">
      <c r="A34" s="54">
        <f t="shared" si="0"/>
        <v>2016</v>
      </c>
      <c r="B34" s="50">
        <v>80636</v>
      </c>
      <c r="C34" s="52">
        <v>544.1</v>
      </c>
      <c r="F34" s="38"/>
    </row>
    <row r="35" spans="1:9" x14ac:dyDescent="0.25">
      <c r="A35" s="54">
        <f t="shared" si="0"/>
        <v>2017</v>
      </c>
      <c r="B35" s="50">
        <v>84204</v>
      </c>
      <c r="C35" s="52">
        <v>553</v>
      </c>
      <c r="F35" s="38"/>
    </row>
    <row r="36" spans="1:9" x14ac:dyDescent="0.25">
      <c r="A36" s="54">
        <f t="shared" si="0"/>
        <v>2018</v>
      </c>
      <c r="B36" s="50">
        <v>84244</v>
      </c>
      <c r="C36" s="52">
        <v>539.4</v>
      </c>
    </row>
    <row r="37" spans="1:9" x14ac:dyDescent="0.25">
      <c r="A37" s="54">
        <f t="shared" si="0"/>
        <v>2019</v>
      </c>
      <c r="B37" s="50">
        <v>84305</v>
      </c>
      <c r="C37" s="52">
        <v>526.1</v>
      </c>
    </row>
    <row r="38" spans="1:9" x14ac:dyDescent="0.25">
      <c r="A38" s="54">
        <f t="shared" si="0"/>
        <v>2020</v>
      </c>
      <c r="B38" s="33">
        <v>78772</v>
      </c>
      <c r="C38" s="17">
        <v>480.7</v>
      </c>
    </row>
    <row r="39" spans="1:9" x14ac:dyDescent="0.25">
      <c r="A39" s="21">
        <v>2021</v>
      </c>
      <c r="B39" s="56">
        <v>90979</v>
      </c>
      <c r="C39" s="57">
        <v>543.05072277951899</v>
      </c>
    </row>
    <row r="40" spans="1:9" x14ac:dyDescent="0.25">
      <c r="A40" s="21">
        <v>2022</v>
      </c>
      <c r="B40" s="56">
        <v>93173</v>
      </c>
      <c r="C40" s="57">
        <v>543.56068110819501</v>
      </c>
    </row>
    <row r="41" spans="1:9" x14ac:dyDescent="0.25">
      <c r="A41" s="21">
        <f t="shared" ref="A41:A42" si="1">A40+1</f>
        <v>2023</v>
      </c>
      <c r="B41" s="56">
        <v>95208</v>
      </c>
      <c r="C41" s="58">
        <v>542.81087142365595</v>
      </c>
    </row>
    <row r="42" spans="1:9" x14ac:dyDescent="0.25">
      <c r="A42" s="21">
        <f t="shared" si="1"/>
        <v>2024</v>
      </c>
      <c r="B42" s="56">
        <v>97193</v>
      </c>
      <c r="C42" s="58">
        <v>541.99217252642495</v>
      </c>
    </row>
    <row r="43" spans="1:9" ht="12.6" customHeight="1" x14ac:dyDescent="0.25">
      <c r="A43" s="9" t="s">
        <v>615</v>
      </c>
      <c r="B43" s="60"/>
      <c r="C43" s="60"/>
      <c r="D43" s="60"/>
      <c r="F43" s="60"/>
      <c r="G43" s="60"/>
      <c r="H43" s="60"/>
      <c r="I43" s="37"/>
    </row>
    <row r="44" spans="1:9" ht="13.5" customHeight="1" x14ac:dyDescent="0.25">
      <c r="A44" s="14" t="s">
        <v>809</v>
      </c>
      <c r="B44" s="60"/>
      <c r="C44" s="60"/>
      <c r="D44" s="60"/>
      <c r="E44" s="60"/>
      <c r="F44" s="60"/>
      <c r="G44" s="60"/>
      <c r="H44" s="60"/>
      <c r="I44" s="61"/>
    </row>
    <row r="45" spans="1:9" ht="13.5" customHeight="1" x14ac:dyDescent="0.25">
      <c r="A45" s="14" t="s">
        <v>810</v>
      </c>
      <c r="B45" s="62"/>
      <c r="C45" s="62"/>
      <c r="D45" s="62"/>
      <c r="E45" s="60"/>
      <c r="F45" s="62"/>
      <c r="G45" s="62"/>
      <c r="H45" s="62"/>
      <c r="I45" s="61"/>
    </row>
    <row r="46" spans="1:9" x14ac:dyDescent="0.25">
      <c r="A46" s="14" t="s">
        <v>811</v>
      </c>
      <c r="B46" s="13"/>
      <c r="C46" s="13"/>
      <c r="D46" s="13"/>
      <c r="E46" s="62"/>
      <c r="F46" s="13"/>
      <c r="G46" s="13"/>
      <c r="H46" s="13"/>
    </row>
    <row r="47" spans="1:9" x14ac:dyDescent="0.25">
      <c r="A47" s="6" t="s">
        <v>1035</v>
      </c>
      <c r="E47" s="13"/>
    </row>
    <row r="48" spans="1:9" x14ac:dyDescent="0.25">
      <c r="A48" s="6" t="s">
        <v>624</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F512-26F3-406B-8B4F-A4654D1C6C6D}">
  <sheetPr codeName="Sheet15"/>
  <dimension ref="A1:AB48"/>
  <sheetViews>
    <sheetView zoomScale="85" zoomScaleNormal="85" workbookViewId="0"/>
  </sheetViews>
  <sheetFormatPr defaultColWidth="8.7109375" defaultRowHeight="15.75" x14ac:dyDescent="0.25"/>
  <cols>
    <col min="1" max="1" width="13.7109375" style="19" customWidth="1"/>
    <col min="2" max="2" width="13.28515625" style="5" customWidth="1"/>
    <col min="3" max="3" width="17.7109375" style="5" bestFit="1" customWidth="1"/>
    <col min="4" max="4" width="13.140625" style="5" customWidth="1"/>
    <col min="5" max="5" width="16.140625" style="5" customWidth="1"/>
    <col min="6" max="16384" width="8.7109375" style="5"/>
  </cols>
  <sheetData>
    <row r="1" spans="1:6" x14ac:dyDescent="0.25">
      <c r="A1" s="46" t="s">
        <v>95</v>
      </c>
    </row>
    <row r="2" spans="1:6" x14ac:dyDescent="0.25">
      <c r="A2" s="46"/>
    </row>
    <row r="3" spans="1:6" s="8" customFormat="1" ht="47.25" x14ac:dyDescent="0.25">
      <c r="A3" s="47" t="s">
        <v>271</v>
      </c>
      <c r="B3" s="47" t="s">
        <v>804</v>
      </c>
      <c r="C3" s="47" t="s">
        <v>805</v>
      </c>
      <c r="D3" s="47" t="s">
        <v>806</v>
      </c>
      <c r="E3" s="47" t="s">
        <v>807</v>
      </c>
      <c r="F3" s="40"/>
    </row>
    <row r="4" spans="1:6" x14ac:dyDescent="0.25">
      <c r="A4" s="54">
        <v>1986</v>
      </c>
      <c r="B4" s="33">
        <v>17811</v>
      </c>
      <c r="C4" s="17">
        <v>592.5</v>
      </c>
      <c r="D4" s="33">
        <v>16849</v>
      </c>
      <c r="E4" s="17">
        <v>430.2</v>
      </c>
    </row>
    <row r="5" spans="1:6" x14ac:dyDescent="0.25">
      <c r="A5" s="54">
        <v>1987</v>
      </c>
      <c r="B5" s="33">
        <v>18793</v>
      </c>
      <c r="C5" s="17">
        <v>604.1</v>
      </c>
      <c r="D5" s="33">
        <v>17675</v>
      </c>
      <c r="E5" s="17">
        <v>438.6</v>
      </c>
    </row>
    <row r="6" spans="1:6" x14ac:dyDescent="0.25">
      <c r="A6" s="54">
        <v>1988</v>
      </c>
      <c r="B6" s="33">
        <v>19393</v>
      </c>
      <c r="C6" s="17">
        <v>604.79999999999995</v>
      </c>
      <c r="D6" s="33">
        <v>18660</v>
      </c>
      <c r="E6" s="17">
        <v>451.7</v>
      </c>
    </row>
    <row r="7" spans="1:6" x14ac:dyDescent="0.25">
      <c r="A7" s="54">
        <v>1989</v>
      </c>
      <c r="B7" s="33">
        <v>19780</v>
      </c>
      <c r="C7" s="17">
        <v>597</v>
      </c>
      <c r="D7" s="33">
        <v>18489</v>
      </c>
      <c r="E7" s="17">
        <v>434.6</v>
      </c>
    </row>
    <row r="8" spans="1:6" x14ac:dyDescent="0.25">
      <c r="A8" s="54">
        <v>1990</v>
      </c>
      <c r="B8" s="33">
        <v>20907</v>
      </c>
      <c r="C8" s="17">
        <v>612.4</v>
      </c>
      <c r="D8" s="33">
        <v>19357</v>
      </c>
      <c r="E8" s="17">
        <v>443.8</v>
      </c>
    </row>
    <row r="9" spans="1:6" x14ac:dyDescent="0.25">
      <c r="A9" s="54">
        <v>1991</v>
      </c>
      <c r="B9" s="33">
        <v>22076</v>
      </c>
      <c r="C9" s="17">
        <v>630.79999999999995</v>
      </c>
      <c r="D9" s="33">
        <v>20385</v>
      </c>
      <c r="E9" s="17">
        <v>458.3</v>
      </c>
    </row>
    <row r="10" spans="1:6" x14ac:dyDescent="0.25">
      <c r="A10" s="54">
        <v>1992</v>
      </c>
      <c r="B10" s="33">
        <v>22964</v>
      </c>
      <c r="C10" s="17">
        <v>638.6</v>
      </c>
      <c r="D10" s="33">
        <v>20452</v>
      </c>
      <c r="E10" s="17">
        <v>449.1</v>
      </c>
    </row>
    <row r="11" spans="1:6" x14ac:dyDescent="0.25">
      <c r="A11" s="54">
        <v>1993</v>
      </c>
      <c r="B11" s="33">
        <v>23582</v>
      </c>
      <c r="C11" s="17">
        <v>639</v>
      </c>
      <c r="D11" s="33">
        <v>20860</v>
      </c>
      <c r="E11" s="17">
        <v>447.4</v>
      </c>
    </row>
    <row r="12" spans="1:6" x14ac:dyDescent="0.25">
      <c r="A12" s="54">
        <v>1994</v>
      </c>
      <c r="B12" s="33">
        <v>23882</v>
      </c>
      <c r="C12" s="17">
        <v>629.6</v>
      </c>
      <c r="D12" s="33">
        <v>21285</v>
      </c>
      <c r="E12" s="17">
        <v>445.7</v>
      </c>
    </row>
    <row r="13" spans="1:6" x14ac:dyDescent="0.25">
      <c r="A13" s="54">
        <v>1995</v>
      </c>
      <c r="B13" s="33">
        <v>23155</v>
      </c>
      <c r="C13" s="17">
        <v>599.20000000000005</v>
      </c>
      <c r="D13" s="33">
        <v>21860</v>
      </c>
      <c r="E13" s="17">
        <v>449.9</v>
      </c>
    </row>
    <row r="14" spans="1:6" x14ac:dyDescent="0.25">
      <c r="A14" s="54">
        <v>1996</v>
      </c>
      <c r="B14" s="33">
        <v>24081</v>
      </c>
      <c r="C14" s="17">
        <v>607</v>
      </c>
      <c r="D14" s="33">
        <v>22303</v>
      </c>
      <c r="E14" s="17">
        <v>448.2</v>
      </c>
    </row>
    <row r="15" spans="1:6" x14ac:dyDescent="0.25">
      <c r="A15" s="54">
        <v>1997</v>
      </c>
      <c r="B15" s="33">
        <v>25031</v>
      </c>
      <c r="C15" s="17">
        <v>615.9</v>
      </c>
      <c r="D15" s="33">
        <v>23063</v>
      </c>
      <c r="E15" s="17">
        <v>454.6</v>
      </c>
    </row>
    <row r="16" spans="1:6" x14ac:dyDescent="0.25">
      <c r="A16" s="54">
        <v>1998</v>
      </c>
      <c r="B16" s="33">
        <v>25491</v>
      </c>
      <c r="C16" s="17">
        <v>612.70000000000005</v>
      </c>
      <c r="D16" s="33">
        <v>24259</v>
      </c>
      <c r="E16" s="17">
        <v>468</v>
      </c>
    </row>
    <row r="17" spans="1:5" x14ac:dyDescent="0.25">
      <c r="A17" s="54">
        <v>1999</v>
      </c>
      <c r="B17" s="33">
        <v>26524</v>
      </c>
      <c r="C17" s="17">
        <v>622.1</v>
      </c>
      <c r="D17" s="33">
        <v>24956</v>
      </c>
      <c r="E17" s="17">
        <v>471.4</v>
      </c>
    </row>
    <row r="18" spans="1:5" x14ac:dyDescent="0.25">
      <c r="A18" s="54">
        <v>2000</v>
      </c>
      <c r="B18" s="33">
        <v>27691</v>
      </c>
      <c r="C18" s="17">
        <v>633</v>
      </c>
      <c r="D18" s="33">
        <v>25402</v>
      </c>
      <c r="E18" s="17">
        <v>469.3</v>
      </c>
    </row>
    <row r="19" spans="1:5" x14ac:dyDescent="0.25">
      <c r="A19" s="54">
        <v>2001</v>
      </c>
      <c r="B19" s="33">
        <v>28918</v>
      </c>
      <c r="C19" s="17">
        <v>644.29999999999995</v>
      </c>
      <c r="D19" s="33">
        <v>25837</v>
      </c>
      <c r="E19" s="17">
        <v>467.4</v>
      </c>
    </row>
    <row r="20" spans="1:5" x14ac:dyDescent="0.25">
      <c r="A20" s="54">
        <v>2002</v>
      </c>
      <c r="B20" s="33">
        <v>28487</v>
      </c>
      <c r="C20" s="17">
        <v>615.4</v>
      </c>
      <c r="D20" s="33">
        <v>26925</v>
      </c>
      <c r="E20" s="17">
        <v>474.5</v>
      </c>
    </row>
    <row r="21" spans="1:5" x14ac:dyDescent="0.25">
      <c r="A21" s="54">
        <v>2003</v>
      </c>
      <c r="B21" s="33">
        <v>28978</v>
      </c>
      <c r="C21" s="48">
        <v>609.1</v>
      </c>
      <c r="D21" s="33">
        <v>27035</v>
      </c>
      <c r="E21" s="48">
        <v>463.7</v>
      </c>
    </row>
    <row r="22" spans="1:5" x14ac:dyDescent="0.25">
      <c r="A22" s="54">
        <v>2004</v>
      </c>
      <c r="B22" s="33">
        <v>30201</v>
      </c>
      <c r="C22" s="48">
        <v>616.20000000000005</v>
      </c>
      <c r="D22" s="33">
        <v>28025</v>
      </c>
      <c r="E22" s="48">
        <v>468</v>
      </c>
    </row>
    <row r="23" spans="1:5" x14ac:dyDescent="0.25">
      <c r="A23" s="54">
        <v>2005</v>
      </c>
      <c r="B23" s="33">
        <v>31046</v>
      </c>
      <c r="C23" s="48">
        <v>618.79999999999995</v>
      </c>
      <c r="D23" s="33">
        <v>28651</v>
      </c>
      <c r="E23" s="48">
        <v>467.6</v>
      </c>
    </row>
    <row r="24" spans="1:5" x14ac:dyDescent="0.25">
      <c r="A24" s="54">
        <v>2006</v>
      </c>
      <c r="B24" s="33">
        <v>32016</v>
      </c>
      <c r="C24" s="48">
        <v>618.5</v>
      </c>
      <c r="D24" s="33">
        <v>29235</v>
      </c>
      <c r="E24" s="48">
        <v>466.1</v>
      </c>
    </row>
    <row r="25" spans="1:5" x14ac:dyDescent="0.25">
      <c r="A25" s="54">
        <v>2007</v>
      </c>
      <c r="B25" s="33">
        <v>33171</v>
      </c>
      <c r="C25" s="48">
        <v>622.79999999999995</v>
      </c>
      <c r="D25" s="33">
        <v>30609</v>
      </c>
      <c r="E25" s="48">
        <v>477.6</v>
      </c>
    </row>
    <row r="26" spans="1:5" x14ac:dyDescent="0.25">
      <c r="A26" s="54">
        <v>2008</v>
      </c>
      <c r="B26" s="33">
        <v>33001</v>
      </c>
      <c r="C26" s="48">
        <v>601.79999999999995</v>
      </c>
      <c r="D26" s="33">
        <v>30859</v>
      </c>
      <c r="E26" s="48">
        <v>469.9</v>
      </c>
    </row>
    <row r="27" spans="1:5" x14ac:dyDescent="0.25">
      <c r="A27" s="54">
        <v>2009</v>
      </c>
      <c r="B27" s="33">
        <v>33315</v>
      </c>
      <c r="C27" s="48">
        <v>588.9</v>
      </c>
      <c r="D27" s="33">
        <v>32170</v>
      </c>
      <c r="E27" s="48">
        <v>478.8</v>
      </c>
    </row>
    <row r="28" spans="1:5" x14ac:dyDescent="0.25">
      <c r="A28" s="54">
        <v>2010</v>
      </c>
      <c r="B28" s="33">
        <v>37556</v>
      </c>
      <c r="C28" s="48">
        <v>648.20000000000005</v>
      </c>
      <c r="D28" s="33">
        <v>35740</v>
      </c>
      <c r="E28" s="48">
        <v>519.70000000000005</v>
      </c>
    </row>
    <row r="29" spans="1:5" x14ac:dyDescent="0.25">
      <c r="A29" s="54">
        <v>2011</v>
      </c>
      <c r="B29" s="33">
        <v>38979</v>
      </c>
      <c r="C29" s="48">
        <v>654.5</v>
      </c>
      <c r="D29" s="33">
        <v>36738</v>
      </c>
      <c r="E29" s="48">
        <v>523.29999999999995</v>
      </c>
    </row>
    <row r="30" spans="1:5" x14ac:dyDescent="0.25">
      <c r="A30" s="54">
        <v>2012</v>
      </c>
      <c r="B30" s="33">
        <v>37931</v>
      </c>
      <c r="C30" s="48">
        <v>616.4</v>
      </c>
      <c r="D30" s="33">
        <v>37383</v>
      </c>
      <c r="E30" s="48">
        <v>520.70000000000005</v>
      </c>
    </row>
    <row r="31" spans="1:5" x14ac:dyDescent="0.25">
      <c r="A31" s="54">
        <v>2013</v>
      </c>
      <c r="B31" s="33">
        <v>37711</v>
      </c>
      <c r="C31" s="48">
        <v>596</v>
      </c>
      <c r="D31" s="33">
        <v>38391</v>
      </c>
      <c r="E31" s="48">
        <v>521.9</v>
      </c>
    </row>
    <row r="32" spans="1:5" x14ac:dyDescent="0.25">
      <c r="A32" s="54">
        <v>2014</v>
      </c>
      <c r="B32" s="33">
        <v>37968</v>
      </c>
      <c r="C32" s="48">
        <v>583</v>
      </c>
      <c r="D32" s="33">
        <v>39144</v>
      </c>
      <c r="E32" s="48">
        <v>522</v>
      </c>
    </row>
    <row r="33" spans="1:28" x14ac:dyDescent="0.25">
      <c r="A33" s="54">
        <v>2015</v>
      </c>
      <c r="B33" s="33">
        <v>39380</v>
      </c>
      <c r="C33" s="48">
        <v>589</v>
      </c>
      <c r="D33" s="33">
        <v>39758</v>
      </c>
      <c r="E33" s="48">
        <v>520.29999999999995</v>
      </c>
    </row>
    <row r="34" spans="1:28" x14ac:dyDescent="0.25">
      <c r="A34" s="54">
        <v>2016</v>
      </c>
      <c r="B34" s="33">
        <v>40159</v>
      </c>
      <c r="C34" s="48">
        <v>583.29999999999995</v>
      </c>
      <c r="D34" s="33">
        <v>40477</v>
      </c>
      <c r="E34" s="48">
        <v>518.70000000000005</v>
      </c>
    </row>
    <row r="35" spans="1:28" x14ac:dyDescent="0.25">
      <c r="A35" s="54">
        <v>2017</v>
      </c>
      <c r="B35" s="33">
        <v>42546</v>
      </c>
      <c r="C35" s="48">
        <v>599.29999999999995</v>
      </c>
      <c r="D35" s="33">
        <v>41658</v>
      </c>
      <c r="E35" s="48">
        <v>520.70000000000005</v>
      </c>
    </row>
    <row r="36" spans="1:28" x14ac:dyDescent="0.25">
      <c r="A36" s="54">
        <v>2018</v>
      </c>
      <c r="B36" s="33">
        <v>42306</v>
      </c>
      <c r="C36" s="48">
        <v>577.5</v>
      </c>
      <c r="D36" s="33">
        <v>41938</v>
      </c>
      <c r="E36" s="48">
        <v>513.70000000000005</v>
      </c>
    </row>
    <row r="37" spans="1:28" ht="14.45" customHeight="1" x14ac:dyDescent="0.25">
      <c r="A37" s="54">
        <v>2019</v>
      </c>
      <c r="B37" s="33">
        <v>41713</v>
      </c>
      <c r="C37" s="48">
        <v>554.29999999999995</v>
      </c>
      <c r="D37" s="33">
        <v>42592</v>
      </c>
      <c r="E37" s="48">
        <v>509.1</v>
      </c>
      <c r="H37" s="49"/>
      <c r="I37" s="49"/>
      <c r="J37" s="49"/>
      <c r="K37" s="49"/>
      <c r="L37" s="49"/>
      <c r="M37" s="49"/>
      <c r="N37" s="49"/>
      <c r="O37" s="49"/>
      <c r="P37" s="49"/>
      <c r="Q37" s="49"/>
      <c r="R37" s="49"/>
      <c r="S37" s="49"/>
      <c r="T37" s="49"/>
      <c r="U37" s="49"/>
      <c r="V37" s="49"/>
      <c r="W37" s="49"/>
      <c r="X37" s="49"/>
      <c r="Y37" s="49"/>
      <c r="Z37" s="49"/>
      <c r="AA37" s="49"/>
      <c r="AB37" s="49"/>
    </row>
    <row r="38" spans="1:28" x14ac:dyDescent="0.25">
      <c r="A38" s="54">
        <v>2020</v>
      </c>
      <c r="B38" s="33">
        <v>39236</v>
      </c>
      <c r="C38" s="17">
        <v>508.4</v>
      </c>
      <c r="D38" s="33">
        <v>39536</v>
      </c>
      <c r="E38" s="17">
        <v>463.4</v>
      </c>
      <c r="H38" s="49"/>
      <c r="I38" s="49"/>
      <c r="J38" s="49"/>
      <c r="K38" s="49"/>
      <c r="L38" s="49"/>
      <c r="M38" s="49"/>
      <c r="N38" s="49"/>
      <c r="O38" s="49"/>
      <c r="P38" s="49"/>
      <c r="Q38" s="49"/>
      <c r="R38" s="49"/>
      <c r="S38" s="49"/>
      <c r="T38" s="49"/>
      <c r="U38" s="49"/>
      <c r="V38" s="49"/>
      <c r="W38" s="49"/>
      <c r="X38" s="49"/>
      <c r="Y38" s="49"/>
      <c r="Z38" s="49"/>
      <c r="AA38" s="49"/>
      <c r="AB38" s="49"/>
    </row>
    <row r="39" spans="1:28" x14ac:dyDescent="0.25">
      <c r="A39" s="21">
        <v>2021</v>
      </c>
      <c r="B39" s="56">
        <v>46453</v>
      </c>
      <c r="C39" s="58">
        <v>585.08665804484997</v>
      </c>
      <c r="D39" s="56">
        <v>44526</v>
      </c>
      <c r="E39" s="58">
        <v>513.00239796849996</v>
      </c>
      <c r="H39" s="49"/>
      <c r="I39" s="49"/>
      <c r="J39" s="49"/>
      <c r="K39" s="49"/>
      <c r="L39" s="49"/>
      <c r="M39" s="49"/>
      <c r="N39" s="49"/>
      <c r="O39" s="49"/>
      <c r="P39" s="49"/>
      <c r="Q39" s="49"/>
      <c r="R39" s="49"/>
      <c r="S39" s="49"/>
      <c r="T39" s="49"/>
      <c r="U39" s="49"/>
      <c r="V39" s="49"/>
      <c r="W39" s="49"/>
      <c r="X39" s="49"/>
      <c r="Y39" s="49"/>
      <c r="Z39" s="49"/>
      <c r="AA39" s="49"/>
      <c r="AB39" s="49"/>
    </row>
    <row r="40" spans="1:28" x14ac:dyDescent="0.25">
      <c r="A40" s="21">
        <v>2022</v>
      </c>
      <c r="B40" s="56">
        <v>47770</v>
      </c>
      <c r="C40" s="58">
        <v>586.39128713210005</v>
      </c>
      <c r="D40" s="56">
        <v>45403</v>
      </c>
      <c r="E40" s="58">
        <v>512.51553547031995</v>
      </c>
      <c r="H40" s="49"/>
      <c r="I40" s="49"/>
      <c r="J40" s="49"/>
      <c r="K40" s="49"/>
      <c r="L40" s="49"/>
      <c r="M40" s="49"/>
      <c r="N40" s="49"/>
      <c r="O40" s="49"/>
      <c r="P40" s="49"/>
      <c r="Q40" s="49"/>
      <c r="R40" s="49"/>
      <c r="S40" s="49"/>
      <c r="T40" s="49"/>
      <c r="U40" s="49"/>
      <c r="V40" s="49"/>
      <c r="W40" s="49"/>
      <c r="X40" s="49"/>
      <c r="Y40" s="49"/>
      <c r="Z40" s="49"/>
      <c r="AA40" s="49"/>
      <c r="AB40" s="49"/>
    </row>
    <row r="41" spans="1:28" x14ac:dyDescent="0.25">
      <c r="A41" s="21">
        <v>2023</v>
      </c>
      <c r="B41" s="56">
        <v>48867</v>
      </c>
      <c r="C41" s="58">
        <v>584.62744445176997</v>
      </c>
      <c r="D41" s="56">
        <v>46341</v>
      </c>
      <c r="E41" s="58">
        <v>512.41416134449003</v>
      </c>
      <c r="H41" s="49"/>
      <c r="I41" s="49"/>
      <c r="J41" s="49"/>
      <c r="K41" s="49"/>
      <c r="L41" s="49"/>
      <c r="M41" s="49"/>
      <c r="N41" s="49"/>
      <c r="O41" s="49"/>
      <c r="P41" s="49"/>
      <c r="Q41" s="49"/>
      <c r="R41" s="49"/>
      <c r="S41" s="49"/>
      <c r="T41" s="49"/>
      <c r="U41" s="49"/>
      <c r="V41" s="49"/>
      <c r="W41" s="49"/>
      <c r="X41" s="49"/>
      <c r="Y41" s="49"/>
      <c r="Z41" s="49"/>
      <c r="AA41" s="49"/>
      <c r="AB41" s="49"/>
    </row>
    <row r="42" spans="1:28" x14ac:dyDescent="0.25">
      <c r="A42" s="21">
        <v>2024</v>
      </c>
      <c r="B42" s="56">
        <v>49923</v>
      </c>
      <c r="C42" s="58">
        <v>582.86360062020003</v>
      </c>
      <c r="D42" s="56">
        <v>47270</v>
      </c>
      <c r="E42" s="58">
        <v>512.31278702997997</v>
      </c>
      <c r="H42" s="49"/>
      <c r="I42" s="49"/>
      <c r="J42" s="49"/>
      <c r="K42" s="49"/>
      <c r="L42" s="49"/>
      <c r="M42" s="49"/>
      <c r="N42" s="49"/>
      <c r="O42" s="49"/>
      <c r="P42" s="49"/>
      <c r="Q42" s="49"/>
      <c r="R42" s="49"/>
      <c r="S42" s="49"/>
      <c r="T42" s="49"/>
      <c r="U42" s="49"/>
      <c r="V42" s="49"/>
      <c r="W42" s="49"/>
      <c r="X42" s="49"/>
      <c r="Y42" s="49"/>
      <c r="Z42" s="49"/>
      <c r="AA42" s="49"/>
      <c r="AB42" s="49"/>
    </row>
    <row r="43" spans="1:28" x14ac:dyDescent="0.25">
      <c r="A43" s="9" t="s">
        <v>615</v>
      </c>
    </row>
    <row r="44" spans="1:28" x14ac:dyDescent="0.25">
      <c r="A44" s="14" t="s">
        <v>841</v>
      </c>
    </row>
    <row r="45" spans="1:28" x14ac:dyDescent="0.25">
      <c r="A45" s="14" t="s">
        <v>842</v>
      </c>
    </row>
    <row r="46" spans="1:28" x14ac:dyDescent="0.25">
      <c r="A46" s="14" t="s">
        <v>811</v>
      </c>
    </row>
    <row r="47" spans="1:28" x14ac:dyDescent="0.25">
      <c r="A47" s="6" t="s">
        <v>1035</v>
      </c>
    </row>
    <row r="48" spans="1:28" x14ac:dyDescent="0.25">
      <c r="A48" s="6" t="s">
        <v>624</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268A-B8DB-4275-BEEE-4D0C80F57B08}">
  <sheetPr codeName="Sheet16"/>
  <dimension ref="A1:F42"/>
  <sheetViews>
    <sheetView zoomScale="85" zoomScaleNormal="85" workbookViewId="0"/>
  </sheetViews>
  <sheetFormatPr defaultColWidth="8.7109375" defaultRowHeight="15.75" x14ac:dyDescent="0.25"/>
  <cols>
    <col min="1" max="1" width="12.5703125" style="5" customWidth="1"/>
    <col min="2" max="5" width="14.7109375" style="5" customWidth="1"/>
    <col min="6" max="16384" width="8.7109375" style="5"/>
  </cols>
  <sheetData>
    <row r="1" spans="1:5" x14ac:dyDescent="0.25">
      <c r="A1" s="5" t="s">
        <v>1000</v>
      </c>
    </row>
    <row r="3" spans="1:5" ht="63.75" customHeight="1" x14ac:dyDescent="0.25">
      <c r="A3" s="115" t="s">
        <v>271</v>
      </c>
      <c r="B3" s="115" t="s">
        <v>342</v>
      </c>
      <c r="C3" s="115" t="s">
        <v>343</v>
      </c>
      <c r="D3" s="115" t="s">
        <v>839</v>
      </c>
      <c r="E3" s="115" t="s">
        <v>344</v>
      </c>
    </row>
    <row r="4" spans="1:5" x14ac:dyDescent="0.25">
      <c r="A4" s="2">
        <v>1986</v>
      </c>
      <c r="B4" s="33">
        <v>0</v>
      </c>
      <c r="C4" s="33">
        <v>0</v>
      </c>
      <c r="D4" s="33">
        <v>0</v>
      </c>
      <c r="E4" s="33">
        <v>34660</v>
      </c>
    </row>
    <row r="5" spans="1:5" x14ac:dyDescent="0.25">
      <c r="A5" s="2">
        <v>1987</v>
      </c>
      <c r="B5" s="33">
        <v>313</v>
      </c>
      <c r="C5" s="33">
        <v>753</v>
      </c>
      <c r="D5" s="33">
        <v>742</v>
      </c>
      <c r="E5" s="33">
        <v>34660</v>
      </c>
    </row>
    <row r="6" spans="1:5" x14ac:dyDescent="0.25">
      <c r="A6" s="2">
        <v>1988</v>
      </c>
      <c r="B6" s="33">
        <v>561</v>
      </c>
      <c r="C6" s="33">
        <v>1529</v>
      </c>
      <c r="D6" s="33">
        <v>1303</v>
      </c>
      <c r="E6" s="33">
        <v>34660</v>
      </c>
    </row>
    <row r="7" spans="1:5" x14ac:dyDescent="0.25">
      <c r="A7" s="2">
        <v>1989</v>
      </c>
      <c r="B7" s="33">
        <v>662</v>
      </c>
      <c r="C7" s="33">
        <v>2479</v>
      </c>
      <c r="D7" s="33">
        <v>468</v>
      </c>
      <c r="E7" s="33">
        <v>34660</v>
      </c>
    </row>
    <row r="8" spans="1:5" x14ac:dyDescent="0.25">
      <c r="A8" s="2">
        <v>1990</v>
      </c>
      <c r="B8" s="33">
        <v>1071</v>
      </c>
      <c r="C8" s="33">
        <v>3268</v>
      </c>
      <c r="D8" s="33">
        <v>1265</v>
      </c>
      <c r="E8" s="33">
        <v>34660</v>
      </c>
    </row>
    <row r="9" spans="1:5" x14ac:dyDescent="0.25">
      <c r="A9" s="2">
        <v>1991</v>
      </c>
      <c r="B9" s="33">
        <v>1537</v>
      </c>
      <c r="C9" s="33">
        <v>3899</v>
      </c>
      <c r="D9" s="33">
        <v>2365</v>
      </c>
      <c r="E9" s="33">
        <v>34660</v>
      </c>
    </row>
    <row r="10" spans="1:5" x14ac:dyDescent="0.25">
      <c r="A10" s="2">
        <v>1992</v>
      </c>
      <c r="B10" s="33">
        <v>2005</v>
      </c>
      <c r="C10" s="33">
        <v>4445</v>
      </c>
      <c r="D10" s="33">
        <v>2306</v>
      </c>
      <c r="E10" s="33">
        <v>34660</v>
      </c>
    </row>
    <row r="11" spans="1:5" x14ac:dyDescent="0.25">
      <c r="A11" s="2">
        <v>1993</v>
      </c>
      <c r="B11" s="33">
        <v>2548</v>
      </c>
      <c r="C11" s="33">
        <v>4910</v>
      </c>
      <c r="D11" s="33">
        <v>2324</v>
      </c>
      <c r="E11" s="33">
        <v>34660</v>
      </c>
    </row>
    <row r="12" spans="1:5" x14ac:dyDescent="0.25">
      <c r="A12" s="2">
        <v>1994</v>
      </c>
      <c r="B12" s="33">
        <v>3002</v>
      </c>
      <c r="C12" s="33">
        <v>5385</v>
      </c>
      <c r="D12" s="33">
        <v>2120</v>
      </c>
      <c r="E12" s="33">
        <v>34660</v>
      </c>
    </row>
    <row r="13" spans="1:5" x14ac:dyDescent="0.25">
      <c r="A13" s="2">
        <v>1995</v>
      </c>
      <c r="B13" s="33">
        <v>3384</v>
      </c>
      <c r="C13" s="33">
        <v>5751</v>
      </c>
      <c r="D13" s="33">
        <v>1220</v>
      </c>
      <c r="E13" s="33">
        <v>34660</v>
      </c>
    </row>
    <row r="14" spans="1:5" x14ac:dyDescent="0.25">
      <c r="A14" s="2">
        <v>1996</v>
      </c>
      <c r="B14" s="33">
        <v>3923</v>
      </c>
      <c r="C14" s="33">
        <v>6304</v>
      </c>
      <c r="D14" s="33">
        <v>1497</v>
      </c>
      <c r="E14" s="33">
        <v>34660</v>
      </c>
    </row>
    <row r="15" spans="1:5" x14ac:dyDescent="0.25">
      <c r="A15" s="2">
        <v>1997</v>
      </c>
      <c r="B15" s="33">
        <v>4450</v>
      </c>
      <c r="C15" s="33">
        <v>6959</v>
      </c>
      <c r="D15" s="33">
        <v>2025</v>
      </c>
      <c r="E15" s="33">
        <v>34660</v>
      </c>
    </row>
    <row r="16" spans="1:5" x14ac:dyDescent="0.25">
      <c r="A16" s="2">
        <v>1998</v>
      </c>
      <c r="B16" s="33">
        <v>5098</v>
      </c>
      <c r="C16" s="33">
        <v>7576</v>
      </c>
      <c r="D16" s="33">
        <v>2416</v>
      </c>
      <c r="E16" s="33">
        <v>34660</v>
      </c>
    </row>
    <row r="17" spans="1:5" x14ac:dyDescent="0.25">
      <c r="A17" s="2">
        <v>1999</v>
      </c>
      <c r="B17" s="33">
        <v>5640</v>
      </c>
      <c r="C17" s="33">
        <v>8238</v>
      </c>
      <c r="D17" s="33">
        <v>2942</v>
      </c>
      <c r="E17" s="33">
        <v>34660</v>
      </c>
    </row>
    <row r="18" spans="1:5" x14ac:dyDescent="0.25">
      <c r="A18" s="2">
        <v>2000</v>
      </c>
      <c r="B18" s="33">
        <v>6244</v>
      </c>
      <c r="C18" s="33">
        <v>9006</v>
      </c>
      <c r="D18" s="33">
        <v>3183</v>
      </c>
      <c r="E18" s="33">
        <v>34660</v>
      </c>
    </row>
    <row r="19" spans="1:5" x14ac:dyDescent="0.25">
      <c r="A19" s="2">
        <v>2001</v>
      </c>
      <c r="B19" s="33">
        <v>6747</v>
      </c>
      <c r="C19" s="33">
        <v>9927</v>
      </c>
      <c r="D19" s="33">
        <v>3421</v>
      </c>
      <c r="E19" s="33">
        <v>34660</v>
      </c>
    </row>
    <row r="20" spans="1:5" x14ac:dyDescent="0.25">
      <c r="A20" s="2">
        <v>2002</v>
      </c>
      <c r="B20" s="33">
        <v>7233</v>
      </c>
      <c r="C20" s="33">
        <v>10584</v>
      </c>
      <c r="D20" s="33">
        <v>2935</v>
      </c>
      <c r="E20" s="33">
        <v>34660</v>
      </c>
    </row>
    <row r="21" spans="1:5" x14ac:dyDescent="0.25">
      <c r="A21" s="2">
        <v>2003</v>
      </c>
      <c r="B21" s="33">
        <v>8028</v>
      </c>
      <c r="C21" s="33">
        <v>11003</v>
      </c>
      <c r="D21" s="33">
        <v>2322</v>
      </c>
      <c r="E21" s="33">
        <v>34660</v>
      </c>
    </row>
    <row r="22" spans="1:5" x14ac:dyDescent="0.25">
      <c r="A22" s="2">
        <v>2004</v>
      </c>
      <c r="B22" s="33">
        <v>9007</v>
      </c>
      <c r="C22" s="33">
        <v>11734</v>
      </c>
      <c r="D22" s="33">
        <v>2825</v>
      </c>
      <c r="E22" s="33">
        <v>34660</v>
      </c>
    </row>
    <row r="23" spans="1:5" x14ac:dyDescent="0.25">
      <c r="A23" s="2">
        <v>2005</v>
      </c>
      <c r="B23" s="33">
        <v>9954</v>
      </c>
      <c r="C23" s="33">
        <v>12273</v>
      </c>
      <c r="D23" s="33">
        <v>2810</v>
      </c>
      <c r="E23" s="33">
        <v>34660</v>
      </c>
    </row>
    <row r="24" spans="1:5" x14ac:dyDescent="0.25">
      <c r="A24" s="2">
        <v>2006</v>
      </c>
      <c r="B24" s="33">
        <v>10838</v>
      </c>
      <c r="C24" s="33">
        <v>12838</v>
      </c>
      <c r="D24" s="33">
        <v>2915</v>
      </c>
      <c r="E24" s="33">
        <v>34660</v>
      </c>
    </row>
    <row r="25" spans="1:5" x14ac:dyDescent="0.25">
      <c r="A25" s="2">
        <v>2007</v>
      </c>
      <c r="B25" s="33">
        <v>12269</v>
      </c>
      <c r="C25" s="33">
        <v>13427</v>
      </c>
      <c r="D25" s="33">
        <v>3424</v>
      </c>
      <c r="E25" s="33">
        <v>34660</v>
      </c>
    </row>
    <row r="26" spans="1:5" x14ac:dyDescent="0.25">
      <c r="A26" s="2">
        <v>2008</v>
      </c>
      <c r="B26" s="33">
        <v>13188</v>
      </c>
      <c r="C26" s="33">
        <v>13554</v>
      </c>
      <c r="D26" s="33">
        <v>2458</v>
      </c>
      <c r="E26" s="33">
        <v>34660</v>
      </c>
    </row>
    <row r="27" spans="1:5" x14ac:dyDescent="0.25">
      <c r="A27" s="2">
        <v>2009</v>
      </c>
      <c r="B27" s="33">
        <v>14273</v>
      </c>
      <c r="C27" s="33">
        <v>14030</v>
      </c>
      <c r="D27" s="33">
        <v>2522</v>
      </c>
      <c r="E27" s="33">
        <v>34660</v>
      </c>
    </row>
    <row r="28" spans="1:5" x14ac:dyDescent="0.25">
      <c r="A28" s="2">
        <v>2010</v>
      </c>
      <c r="B28" s="33">
        <v>17099</v>
      </c>
      <c r="C28" s="33">
        <v>15823</v>
      </c>
      <c r="D28" s="33">
        <v>5714</v>
      </c>
      <c r="E28" s="33">
        <v>34660</v>
      </c>
    </row>
    <row r="29" spans="1:5" x14ac:dyDescent="0.25">
      <c r="A29" s="2">
        <v>2011</v>
      </c>
      <c r="B29" s="33">
        <v>18578</v>
      </c>
      <c r="C29" s="33">
        <v>16477</v>
      </c>
      <c r="D29" s="33">
        <v>6002</v>
      </c>
      <c r="E29" s="33">
        <v>34660</v>
      </c>
    </row>
    <row r="30" spans="1:5" x14ac:dyDescent="0.25">
      <c r="A30" s="2">
        <v>2012</v>
      </c>
      <c r="B30" s="33">
        <v>19244</v>
      </c>
      <c r="C30" s="33">
        <v>16554</v>
      </c>
      <c r="D30" s="33">
        <v>4856</v>
      </c>
      <c r="E30" s="33">
        <v>34660</v>
      </c>
    </row>
    <row r="31" spans="1:5" x14ac:dyDescent="0.25">
      <c r="A31" s="2">
        <v>2013</v>
      </c>
      <c r="B31" s="33">
        <v>20528</v>
      </c>
      <c r="C31" s="33">
        <v>16755</v>
      </c>
      <c r="D31" s="33">
        <v>4159</v>
      </c>
      <c r="E31" s="33">
        <v>34660</v>
      </c>
    </row>
    <row r="32" spans="1:5" x14ac:dyDescent="0.25">
      <c r="A32" s="2">
        <v>2014</v>
      </c>
      <c r="B32" s="33">
        <v>21550</v>
      </c>
      <c r="C32" s="33">
        <v>17056</v>
      </c>
      <c r="D32" s="33">
        <v>3846</v>
      </c>
      <c r="E32" s="33">
        <v>34660</v>
      </c>
    </row>
    <row r="33" spans="1:6" x14ac:dyDescent="0.25">
      <c r="A33" s="2">
        <v>2015</v>
      </c>
      <c r="B33" s="33">
        <v>23067</v>
      </c>
      <c r="C33" s="33">
        <v>17466</v>
      </c>
      <c r="D33" s="33">
        <v>3945</v>
      </c>
      <c r="E33" s="33">
        <v>34660</v>
      </c>
    </row>
    <row r="34" spans="1:6" x14ac:dyDescent="0.25">
      <c r="A34" s="2">
        <v>2016</v>
      </c>
      <c r="B34" s="33">
        <v>24192</v>
      </c>
      <c r="C34" s="33">
        <v>18054</v>
      </c>
      <c r="D34" s="33">
        <v>3730</v>
      </c>
      <c r="E34" s="33">
        <v>34660</v>
      </c>
    </row>
    <row r="35" spans="1:6" x14ac:dyDescent="0.25">
      <c r="A35" s="2">
        <v>2017</v>
      </c>
      <c r="B35" s="33">
        <v>26119</v>
      </c>
      <c r="C35" s="33">
        <v>19125</v>
      </c>
      <c r="D35" s="33">
        <v>4300</v>
      </c>
      <c r="E35" s="33">
        <v>34660</v>
      </c>
    </row>
    <row r="36" spans="1:6" x14ac:dyDescent="0.25">
      <c r="A36" s="2">
        <v>2018</v>
      </c>
      <c r="B36" s="33">
        <v>26427</v>
      </c>
      <c r="C36" s="33">
        <v>19683</v>
      </c>
      <c r="D36" s="33">
        <v>3474</v>
      </c>
      <c r="E36" s="33">
        <v>34660</v>
      </c>
    </row>
    <row r="37" spans="1:6" x14ac:dyDescent="0.25">
      <c r="A37" s="2">
        <v>2019</v>
      </c>
      <c r="B37" s="33">
        <v>27044</v>
      </c>
      <c r="C37" s="33">
        <v>20107</v>
      </c>
      <c r="D37" s="33">
        <v>2494</v>
      </c>
      <c r="E37" s="33">
        <v>34660</v>
      </c>
    </row>
    <row r="38" spans="1:6" x14ac:dyDescent="0.25">
      <c r="A38" s="2">
        <v>2020</v>
      </c>
      <c r="B38" s="33">
        <v>25924</v>
      </c>
      <c r="C38" s="33">
        <v>18979</v>
      </c>
      <c r="D38" s="33">
        <v>-791</v>
      </c>
      <c r="E38" s="33">
        <v>34660</v>
      </c>
    </row>
    <row r="39" spans="1:6" x14ac:dyDescent="0.25">
      <c r="A39" s="9" t="s">
        <v>994</v>
      </c>
      <c r="B39" s="116"/>
      <c r="C39" s="116"/>
      <c r="D39" s="116"/>
      <c r="E39" s="116"/>
    </row>
    <row r="40" spans="1:6" x14ac:dyDescent="0.25">
      <c r="A40" s="14" t="s">
        <v>840</v>
      </c>
      <c r="B40" s="34"/>
      <c r="C40" s="34"/>
      <c r="D40" s="34"/>
      <c r="E40" s="34"/>
    </row>
    <row r="41" spans="1:6" x14ac:dyDescent="0.25">
      <c r="A41" s="6" t="s">
        <v>1034</v>
      </c>
      <c r="F41" s="116"/>
    </row>
    <row r="42" spans="1:6" x14ac:dyDescent="0.25">
      <c r="A42" s="6" t="s">
        <v>625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D6AF-8105-46DD-8C31-8C724508A119}">
  <sheetPr codeName="Sheet17"/>
  <dimension ref="A1:C31"/>
  <sheetViews>
    <sheetView zoomScaleNormal="100" workbookViewId="0"/>
  </sheetViews>
  <sheetFormatPr defaultColWidth="9.140625" defaultRowHeight="15.75" x14ac:dyDescent="0.25"/>
  <cols>
    <col min="1" max="1" width="35.5703125" style="5" customWidth="1"/>
    <col min="2" max="2" width="13.28515625" style="5" customWidth="1"/>
    <col min="3" max="3" width="12.42578125" style="5" customWidth="1"/>
    <col min="4" max="4" width="15.85546875" style="5" customWidth="1"/>
    <col min="5" max="16384" width="9.140625" style="5"/>
  </cols>
  <sheetData>
    <row r="1" spans="1:3" x14ac:dyDescent="0.25">
      <c r="A1" s="5" t="s">
        <v>864</v>
      </c>
    </row>
    <row r="3" spans="1:3" x14ac:dyDescent="0.25">
      <c r="A3" s="2" t="s">
        <v>61</v>
      </c>
      <c r="B3" s="70" t="s">
        <v>742</v>
      </c>
      <c r="C3" s="69" t="s">
        <v>743</v>
      </c>
    </row>
    <row r="4" spans="1:3" x14ac:dyDescent="0.25">
      <c r="A4" s="2" t="s">
        <v>838</v>
      </c>
      <c r="B4" s="134">
        <v>9.7155673361198893</v>
      </c>
      <c r="C4" s="134">
        <v>8.8172804532577906</v>
      </c>
    </row>
    <row r="5" spans="1:3" x14ac:dyDescent="0.25">
      <c r="A5" s="2" t="s">
        <v>384</v>
      </c>
      <c r="B5" s="134">
        <v>0.84106432867774494</v>
      </c>
      <c r="C5" s="134">
        <v>0.16187778227438285</v>
      </c>
    </row>
    <row r="6" spans="1:3" x14ac:dyDescent="0.25">
      <c r="A6" s="2" t="s">
        <v>383</v>
      </c>
      <c r="B6" s="134">
        <v>0.60148842899378119</v>
      </c>
      <c r="C6" s="134">
        <v>0.51345609065155817</v>
      </c>
    </row>
    <row r="7" spans="1:3" x14ac:dyDescent="0.25">
      <c r="A7" s="2" t="s">
        <v>388</v>
      </c>
      <c r="B7" s="134">
        <v>1.1520032623101233</v>
      </c>
      <c r="C7" s="23" t="s">
        <v>386</v>
      </c>
    </row>
    <row r="8" spans="1:3" x14ac:dyDescent="0.25">
      <c r="A8" s="2" t="s">
        <v>407</v>
      </c>
      <c r="B8" s="134">
        <v>1.8528902028749108</v>
      </c>
      <c r="C8" s="23">
        <v>0.52104411169566978</v>
      </c>
    </row>
    <row r="9" spans="1:3" x14ac:dyDescent="0.25">
      <c r="A9" s="2" t="s">
        <v>412</v>
      </c>
      <c r="B9" s="134">
        <v>2.3294933224589665</v>
      </c>
      <c r="C9" s="134">
        <v>1.092675030352084</v>
      </c>
    </row>
    <row r="10" spans="1:3" x14ac:dyDescent="0.25">
      <c r="A10" s="2" t="s">
        <v>90</v>
      </c>
      <c r="B10" s="134">
        <v>1.789173208278112</v>
      </c>
      <c r="C10" s="134">
        <v>1.2621408336705786</v>
      </c>
    </row>
    <row r="11" spans="1:3" x14ac:dyDescent="0.25">
      <c r="A11" s="2" t="s">
        <v>387</v>
      </c>
      <c r="B11" s="134">
        <v>2.5869099806300335</v>
      </c>
      <c r="C11" s="134">
        <v>1.3683731282881424</v>
      </c>
    </row>
    <row r="12" spans="1:3" x14ac:dyDescent="0.25">
      <c r="A12" s="2" t="s">
        <v>398</v>
      </c>
      <c r="B12" s="134">
        <v>3.4381690284432667</v>
      </c>
      <c r="C12" s="134">
        <v>1.4290772966410359</v>
      </c>
    </row>
    <row r="13" spans="1:3" x14ac:dyDescent="0.25">
      <c r="A13" s="2" t="s">
        <v>64</v>
      </c>
      <c r="B13" s="23" t="s">
        <v>386</v>
      </c>
      <c r="C13" s="134">
        <v>1.5277215702144882</v>
      </c>
    </row>
    <row r="14" spans="1:3" x14ac:dyDescent="0.25">
      <c r="A14" s="2" t="s">
        <v>403</v>
      </c>
      <c r="B14" s="134">
        <v>1.8809256804975023</v>
      </c>
      <c r="C14" s="134">
        <v>1.5631323350870092</v>
      </c>
    </row>
    <row r="15" spans="1:3" x14ac:dyDescent="0.25">
      <c r="A15" s="2" t="s">
        <v>401</v>
      </c>
      <c r="B15" s="134">
        <v>4.1212152105209503</v>
      </c>
      <c r="C15" s="134">
        <v>1.9475920679886687</v>
      </c>
    </row>
    <row r="16" spans="1:3" x14ac:dyDescent="0.25">
      <c r="A16" s="2" t="s">
        <v>91</v>
      </c>
      <c r="B16" s="134">
        <v>3.5961871750433279</v>
      </c>
      <c r="C16" s="134">
        <v>2.3396398219344396</v>
      </c>
    </row>
    <row r="17" spans="1:3" x14ac:dyDescent="0.25">
      <c r="A17" s="2" t="s">
        <v>89</v>
      </c>
      <c r="B17" s="134">
        <v>7.4243042104190025</v>
      </c>
      <c r="C17" s="134">
        <v>2.4256373937677056</v>
      </c>
    </row>
    <row r="18" spans="1:3" x14ac:dyDescent="0.25">
      <c r="A18" s="2" t="s">
        <v>404</v>
      </c>
      <c r="B18" s="134">
        <v>3.1654602915689676</v>
      </c>
      <c r="C18" s="134">
        <v>2.7949210845811412</v>
      </c>
    </row>
    <row r="19" spans="1:3" x14ac:dyDescent="0.25">
      <c r="A19" s="2" t="s">
        <v>393</v>
      </c>
      <c r="B19" s="23" t="s">
        <v>386</v>
      </c>
      <c r="C19" s="134">
        <v>3.2274382840955083</v>
      </c>
    </row>
    <row r="20" spans="1:3" x14ac:dyDescent="0.25">
      <c r="A20" s="2" t="s">
        <v>92</v>
      </c>
      <c r="B20" s="134">
        <v>5.1202976857987563</v>
      </c>
      <c r="C20" s="134">
        <v>3.6321327397814649</v>
      </c>
    </row>
    <row r="21" spans="1:3" x14ac:dyDescent="0.25">
      <c r="A21" s="2" t="s">
        <v>93</v>
      </c>
      <c r="B21" s="134">
        <v>5.7778570700377205</v>
      </c>
      <c r="C21" s="134">
        <v>4.4364629704573044</v>
      </c>
    </row>
    <row r="22" spans="1:3" x14ac:dyDescent="0.25">
      <c r="A22" s="2" t="s">
        <v>411</v>
      </c>
      <c r="B22" s="134">
        <v>1.6566418595167702</v>
      </c>
      <c r="C22" s="134">
        <v>4.4415216511533799</v>
      </c>
    </row>
    <row r="23" spans="1:3" x14ac:dyDescent="0.25">
      <c r="A23" s="2" t="s">
        <v>94</v>
      </c>
      <c r="B23" s="23" t="s">
        <v>386</v>
      </c>
      <c r="C23" s="134">
        <v>7.4084378794010517</v>
      </c>
    </row>
    <row r="24" spans="1:3" x14ac:dyDescent="0.25">
      <c r="A24" s="2" t="s">
        <v>63</v>
      </c>
      <c r="B24" s="134">
        <v>11.040880823733307</v>
      </c>
      <c r="C24" s="134">
        <v>9.2877377579927156</v>
      </c>
    </row>
    <row r="25" spans="1:3" x14ac:dyDescent="0.25">
      <c r="A25" s="2" t="s">
        <v>62</v>
      </c>
      <c r="B25" s="134">
        <v>12.751044958711388</v>
      </c>
      <c r="C25" s="134">
        <v>12.768110076891947</v>
      </c>
    </row>
    <row r="26" spans="1:3" x14ac:dyDescent="0.25">
      <c r="A26" s="2" t="s">
        <v>396</v>
      </c>
      <c r="B26" s="134">
        <v>19.158425935365482</v>
      </c>
      <c r="C26" s="23" t="s">
        <v>386</v>
      </c>
    </row>
    <row r="27" spans="1:3" x14ac:dyDescent="0.25">
      <c r="A27" s="2" t="s">
        <v>65</v>
      </c>
      <c r="B27" s="23" t="s">
        <v>386</v>
      </c>
      <c r="C27" s="134">
        <v>27.033589639821937</v>
      </c>
    </row>
    <row r="28" spans="1:3" x14ac:dyDescent="0.25">
      <c r="A28" s="9" t="s">
        <v>994</v>
      </c>
    </row>
    <row r="29" spans="1:3" x14ac:dyDescent="0.25">
      <c r="A29" s="14" t="s">
        <v>1019</v>
      </c>
    </row>
    <row r="30" spans="1:3" x14ac:dyDescent="0.25">
      <c r="A30" s="6" t="s">
        <v>1034</v>
      </c>
    </row>
    <row r="31" spans="1:3" x14ac:dyDescent="0.25">
      <c r="A31" s="6" t="s">
        <v>625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288B-7B20-40B5-A08C-B7A4D3667857}">
  <sheetPr codeName="Sheet18"/>
  <dimension ref="A1:T44"/>
  <sheetViews>
    <sheetView zoomScale="85" zoomScaleNormal="85" workbookViewId="0"/>
  </sheetViews>
  <sheetFormatPr defaultColWidth="8.7109375" defaultRowHeight="15.75" x14ac:dyDescent="0.25"/>
  <cols>
    <col min="1" max="1" width="8.7109375" style="5" customWidth="1"/>
    <col min="2" max="14" width="15.42578125" style="5" customWidth="1"/>
    <col min="15" max="19" width="8.7109375" style="5"/>
    <col min="20" max="20" width="8.7109375" style="15"/>
    <col min="21" max="21" width="15.7109375" style="5" customWidth="1"/>
    <col min="22" max="24" width="10.42578125" style="5" customWidth="1"/>
    <col min="25" max="26" width="11.7109375" style="5" customWidth="1"/>
    <col min="27" max="27" width="8.7109375" style="5" customWidth="1"/>
    <col min="28" max="28" width="7.7109375" style="5" customWidth="1"/>
    <col min="29" max="32" width="8.7109375" style="5"/>
    <col min="33" max="33" width="10.28515625" style="5" customWidth="1"/>
    <col min="34" max="16384" width="8.7109375" style="5"/>
  </cols>
  <sheetData>
    <row r="1" spans="1:20" x14ac:dyDescent="0.25">
      <c r="A1" s="9" t="s">
        <v>1001</v>
      </c>
    </row>
    <row r="2" spans="1:20" x14ac:dyDescent="0.25">
      <c r="A2" s="9" t="s">
        <v>1002</v>
      </c>
    </row>
    <row r="4" spans="1:20" ht="31.5" x14ac:dyDescent="0.25">
      <c r="A4" s="30" t="s">
        <v>731</v>
      </c>
      <c r="B4" s="3" t="s">
        <v>65</v>
      </c>
      <c r="C4" s="3" t="s">
        <v>63</v>
      </c>
      <c r="D4" s="3" t="s">
        <v>62</v>
      </c>
      <c r="E4" s="3" t="s">
        <v>396</v>
      </c>
      <c r="F4" s="3" t="s">
        <v>64</v>
      </c>
      <c r="G4" s="3" t="s">
        <v>412</v>
      </c>
      <c r="H4" s="3" t="s">
        <v>411</v>
      </c>
      <c r="I4" s="3" t="s">
        <v>94</v>
      </c>
      <c r="J4" s="3" t="s">
        <v>401</v>
      </c>
      <c r="K4" s="3" t="s">
        <v>398</v>
      </c>
      <c r="L4" s="3" t="s">
        <v>388</v>
      </c>
      <c r="M4" s="3" t="s">
        <v>384</v>
      </c>
      <c r="N4" s="3" t="s">
        <v>91</v>
      </c>
      <c r="T4" s="5"/>
    </row>
    <row r="5" spans="1:20" x14ac:dyDescent="0.25">
      <c r="A5" s="30">
        <v>1986</v>
      </c>
      <c r="B5" s="17">
        <v>114.787224084</v>
      </c>
      <c r="C5" s="17">
        <v>70.455275995999997</v>
      </c>
      <c r="D5" s="17">
        <v>76.667887780000001</v>
      </c>
      <c r="E5" s="17">
        <v>112.56882826899999</v>
      </c>
      <c r="F5" s="17">
        <v>12.907234896</v>
      </c>
      <c r="G5" s="17">
        <v>2.5952537410000001</v>
      </c>
      <c r="H5" s="17">
        <v>4.5560336069999998</v>
      </c>
      <c r="I5" s="17">
        <v>25.849919525000001</v>
      </c>
      <c r="J5" s="17">
        <v>9.6266839849999997</v>
      </c>
      <c r="K5" s="17">
        <v>13.695676752000001</v>
      </c>
      <c r="L5" s="17">
        <v>4.3977911340000002</v>
      </c>
      <c r="M5" s="17">
        <v>5.6330208959999997</v>
      </c>
      <c r="N5" s="17">
        <v>16.538670638999999</v>
      </c>
      <c r="T5" s="5"/>
    </row>
    <row r="6" spans="1:20" x14ac:dyDescent="0.25">
      <c r="A6" s="30">
        <v>1987</v>
      </c>
      <c r="B6" s="17">
        <v>118.23097813299999</v>
      </c>
      <c r="C6" s="17">
        <v>72.179643476999999</v>
      </c>
      <c r="D6" s="17">
        <v>76.109326670000002</v>
      </c>
      <c r="E6" s="17">
        <v>113.70345327299999</v>
      </c>
      <c r="F6" s="17">
        <v>12.488244827999999</v>
      </c>
      <c r="G6" s="17">
        <v>2.6030332249999999</v>
      </c>
      <c r="H6" s="17">
        <v>4.4870445659999998</v>
      </c>
      <c r="I6" s="17">
        <v>26.351051784999999</v>
      </c>
      <c r="J6" s="17">
        <v>10.515662782</v>
      </c>
      <c r="K6" s="17">
        <v>13.981712055999999</v>
      </c>
      <c r="L6" s="17">
        <v>4.4348754030000004</v>
      </c>
      <c r="M6" s="17">
        <v>5.2813008789999998</v>
      </c>
      <c r="N6" s="17">
        <v>16.767344509000001</v>
      </c>
      <c r="T6" s="5"/>
    </row>
    <row r="7" spans="1:20" x14ac:dyDescent="0.25">
      <c r="A7" s="30">
        <v>1988</v>
      </c>
      <c r="B7" s="17">
        <v>127.718895269</v>
      </c>
      <c r="C7" s="17">
        <v>72.169553577000002</v>
      </c>
      <c r="D7" s="17">
        <v>77.457675399999999</v>
      </c>
      <c r="E7" s="17">
        <v>113.866858853</v>
      </c>
      <c r="F7" s="17">
        <v>11.90668943</v>
      </c>
      <c r="G7" s="17">
        <v>2.6665366530000001</v>
      </c>
      <c r="H7" s="17">
        <v>4.3616744199999999</v>
      </c>
      <c r="I7" s="17">
        <v>25.936304215</v>
      </c>
      <c r="J7" s="17">
        <v>11.037416961</v>
      </c>
      <c r="K7" s="17">
        <v>13.96590741</v>
      </c>
      <c r="L7" s="17">
        <v>3.8520953759999998</v>
      </c>
      <c r="M7" s="17">
        <v>5.116066461</v>
      </c>
      <c r="N7" s="17">
        <v>16.489638239000001</v>
      </c>
      <c r="T7" s="5"/>
    </row>
    <row r="8" spans="1:20" x14ac:dyDescent="0.25">
      <c r="A8" s="30">
        <v>1989</v>
      </c>
      <c r="B8" s="17">
        <v>125.58021675000001</v>
      </c>
      <c r="C8" s="17">
        <v>69.912898259000002</v>
      </c>
      <c r="D8" s="17">
        <v>76.652605348999998</v>
      </c>
      <c r="E8" s="17">
        <v>116.94190091599999</v>
      </c>
      <c r="F8" s="17">
        <v>11.733715256</v>
      </c>
      <c r="G8" s="17">
        <v>2.8904036980000001</v>
      </c>
      <c r="H8" s="17">
        <v>4.690957665</v>
      </c>
      <c r="I8" s="17">
        <v>23.278718932</v>
      </c>
      <c r="J8" s="17">
        <v>11.396254083000001</v>
      </c>
      <c r="K8" s="17">
        <v>13.273146084</v>
      </c>
      <c r="L8" s="17">
        <v>4.7435429859999996</v>
      </c>
      <c r="M8" s="17">
        <v>5.2804139079999999</v>
      </c>
      <c r="N8" s="17">
        <v>15.970627155000001</v>
      </c>
      <c r="T8" s="5"/>
    </row>
    <row r="9" spans="1:20" x14ac:dyDescent="0.25">
      <c r="A9" s="30">
        <v>1990</v>
      </c>
      <c r="B9" s="17">
        <v>124.652440586</v>
      </c>
      <c r="C9" s="17">
        <v>70.197371496000002</v>
      </c>
      <c r="D9" s="17">
        <v>77.586452667000003</v>
      </c>
      <c r="E9" s="17">
        <v>130.87858151899999</v>
      </c>
      <c r="F9" s="17">
        <v>12.728599329</v>
      </c>
      <c r="G9" s="17">
        <v>3.0513874419999998</v>
      </c>
      <c r="H9" s="17">
        <v>5.2529787790000002</v>
      </c>
      <c r="I9" s="17">
        <v>24.386542418000001</v>
      </c>
      <c r="J9" s="17">
        <v>11.498785864</v>
      </c>
      <c r="K9" s="17">
        <v>13.932862125</v>
      </c>
      <c r="L9" s="17">
        <v>4.8142696330000003</v>
      </c>
      <c r="M9" s="17">
        <v>4.8112497909999998</v>
      </c>
      <c r="N9" s="17">
        <v>16.538584901</v>
      </c>
      <c r="T9" s="5"/>
    </row>
    <row r="10" spans="1:20" x14ac:dyDescent="0.25">
      <c r="A10" s="30">
        <v>1991</v>
      </c>
      <c r="B10" s="17">
        <v>134.21688023600001</v>
      </c>
      <c r="C10" s="17">
        <v>70.079544389000006</v>
      </c>
      <c r="D10" s="17">
        <v>77.456590677999998</v>
      </c>
      <c r="E10" s="17">
        <v>150.38064394899999</v>
      </c>
      <c r="F10" s="17">
        <v>11.407762126</v>
      </c>
      <c r="G10" s="17">
        <v>3.141846954</v>
      </c>
      <c r="H10" s="17">
        <v>5.6170165450000002</v>
      </c>
      <c r="I10" s="17">
        <v>25.969693538000001</v>
      </c>
      <c r="J10" s="17">
        <v>11.876137968</v>
      </c>
      <c r="K10" s="17">
        <v>13.789827206</v>
      </c>
      <c r="L10" s="17">
        <v>4.146727308</v>
      </c>
      <c r="M10" s="17">
        <v>5.6947222230000003</v>
      </c>
      <c r="N10" s="17">
        <v>17.104689507</v>
      </c>
      <c r="T10" s="5"/>
    </row>
    <row r="11" spans="1:20" x14ac:dyDescent="0.25">
      <c r="A11" s="30">
        <v>1992</v>
      </c>
      <c r="B11" s="17">
        <v>135.94948951399999</v>
      </c>
      <c r="C11" s="17">
        <v>68.154617889999997</v>
      </c>
      <c r="D11" s="17">
        <v>77.343607363000004</v>
      </c>
      <c r="E11" s="17">
        <v>166.337105939</v>
      </c>
      <c r="F11" s="17">
        <v>11.398119585</v>
      </c>
      <c r="G11" s="17">
        <v>3.3652451430000001</v>
      </c>
      <c r="H11" s="17">
        <v>5.7864842430000003</v>
      </c>
      <c r="I11" s="17">
        <v>25.156525731999999</v>
      </c>
      <c r="J11" s="17">
        <v>10.948601771</v>
      </c>
      <c r="K11" s="17">
        <v>12.774188691999999</v>
      </c>
      <c r="L11" s="17">
        <v>3.93157523</v>
      </c>
      <c r="M11" s="17">
        <v>5.2785042290000002</v>
      </c>
      <c r="N11" s="17">
        <v>15.685127037999999</v>
      </c>
      <c r="T11" s="5"/>
    </row>
    <row r="12" spans="1:20" x14ac:dyDescent="0.25">
      <c r="A12" s="30">
        <v>1993</v>
      </c>
      <c r="B12" s="17">
        <v>130.29232531700001</v>
      </c>
      <c r="C12" s="17">
        <v>67.209510567999999</v>
      </c>
      <c r="D12" s="17">
        <v>76.547805202000006</v>
      </c>
      <c r="E12" s="17">
        <v>174.481682613</v>
      </c>
      <c r="F12" s="17">
        <v>11.248679252000001</v>
      </c>
      <c r="G12" s="17">
        <v>3.4910931349999998</v>
      </c>
      <c r="H12" s="17">
        <v>6.5581280509999997</v>
      </c>
      <c r="I12" s="17">
        <v>25.020103782</v>
      </c>
      <c r="J12" s="17">
        <v>11.590811286999999</v>
      </c>
      <c r="K12" s="17">
        <v>12.030251558</v>
      </c>
      <c r="L12" s="17">
        <v>5.0361077669999998</v>
      </c>
      <c r="M12" s="17">
        <v>4.7678146669999997</v>
      </c>
      <c r="N12" s="17">
        <v>16.026120067000001</v>
      </c>
      <c r="T12" s="5"/>
    </row>
    <row r="13" spans="1:20" x14ac:dyDescent="0.25">
      <c r="A13" s="30">
        <v>1994</v>
      </c>
      <c r="B13" s="17">
        <v>128.96486851200001</v>
      </c>
      <c r="C13" s="17">
        <v>68.535004506999996</v>
      </c>
      <c r="D13" s="17">
        <v>74.099223319999993</v>
      </c>
      <c r="E13" s="17">
        <v>166.11922038099999</v>
      </c>
      <c r="F13" s="17">
        <v>10.770052813</v>
      </c>
      <c r="G13" s="17">
        <v>4.2376882309999999</v>
      </c>
      <c r="H13" s="17">
        <v>6.9763075209999998</v>
      </c>
      <c r="I13" s="17">
        <v>24.727124678999999</v>
      </c>
      <c r="J13" s="17">
        <v>11.199967013</v>
      </c>
      <c r="K13" s="17">
        <v>12.422301768000001</v>
      </c>
      <c r="L13" s="17">
        <v>5.262883896</v>
      </c>
      <c r="M13" s="17">
        <v>4.8579330150000004</v>
      </c>
      <c r="N13" s="17">
        <v>15.101300610999999</v>
      </c>
      <c r="T13" s="5"/>
    </row>
    <row r="14" spans="1:20" x14ac:dyDescent="0.25">
      <c r="A14" s="30">
        <v>1995</v>
      </c>
      <c r="B14" s="17">
        <v>130.65446959799999</v>
      </c>
      <c r="C14" s="17">
        <v>66.108511989999997</v>
      </c>
      <c r="D14" s="17">
        <v>73.683535823</v>
      </c>
      <c r="E14" s="17">
        <v>148.046629964</v>
      </c>
      <c r="F14" s="17">
        <v>11.341918978000001</v>
      </c>
      <c r="G14" s="17">
        <v>3.689628044</v>
      </c>
      <c r="H14" s="17">
        <v>6.564592577</v>
      </c>
      <c r="I14" s="17">
        <v>23.478600391000001</v>
      </c>
      <c r="J14" s="17">
        <v>11.038440313000001</v>
      </c>
      <c r="K14" s="17">
        <v>11.484545378</v>
      </c>
      <c r="L14" s="17">
        <v>4.2436315169999999</v>
      </c>
      <c r="M14" s="17">
        <v>4.457749229</v>
      </c>
      <c r="N14" s="17">
        <v>15.855790838000001</v>
      </c>
      <c r="T14" s="5"/>
    </row>
    <row r="15" spans="1:20" x14ac:dyDescent="0.25">
      <c r="A15" s="30">
        <v>1996</v>
      </c>
      <c r="B15" s="17">
        <v>129.662912342</v>
      </c>
      <c r="C15" s="17">
        <v>65.427552547000005</v>
      </c>
      <c r="D15" s="17">
        <v>74.559999609000002</v>
      </c>
      <c r="E15" s="17">
        <v>155.754167481</v>
      </c>
      <c r="F15" s="17">
        <v>11.186872115</v>
      </c>
      <c r="G15" s="17">
        <v>3.5478468859999999</v>
      </c>
      <c r="H15" s="17">
        <v>6.9479773370000002</v>
      </c>
      <c r="I15" s="17">
        <v>25.441756933000001</v>
      </c>
      <c r="J15" s="17">
        <v>11.261888297</v>
      </c>
      <c r="K15" s="17">
        <v>12.277523101</v>
      </c>
      <c r="L15" s="17">
        <v>4.7264849800000004</v>
      </c>
      <c r="M15" s="17">
        <v>4.2401812569999997</v>
      </c>
      <c r="N15" s="17">
        <v>16.731052642000002</v>
      </c>
      <c r="T15" s="5"/>
    </row>
    <row r="16" spans="1:20" x14ac:dyDescent="0.25">
      <c r="A16" s="30">
        <v>1997</v>
      </c>
      <c r="B16" s="17">
        <v>136.58034574999999</v>
      </c>
      <c r="C16" s="17">
        <v>64.202387098000003</v>
      </c>
      <c r="D16" s="17">
        <v>72.536953874000005</v>
      </c>
      <c r="E16" s="17">
        <v>167.81060263699999</v>
      </c>
      <c r="F16" s="17">
        <v>10.673867437</v>
      </c>
      <c r="G16" s="17">
        <v>4.324351601</v>
      </c>
      <c r="H16" s="17">
        <v>7.2447880700000002</v>
      </c>
      <c r="I16" s="17">
        <v>25.040767399</v>
      </c>
      <c r="J16" s="17">
        <v>11.019468236</v>
      </c>
      <c r="K16" s="17">
        <v>10.706540971000001</v>
      </c>
      <c r="L16" s="17">
        <v>4.7827003890000004</v>
      </c>
      <c r="M16" s="17">
        <v>4.4856951</v>
      </c>
      <c r="N16" s="17">
        <v>15.408512876</v>
      </c>
      <c r="T16" s="5"/>
    </row>
    <row r="17" spans="1:20" x14ac:dyDescent="0.25">
      <c r="A17" s="30">
        <v>1998</v>
      </c>
      <c r="B17" s="17">
        <v>136.49229736699999</v>
      </c>
      <c r="C17" s="17">
        <v>67.822714419999997</v>
      </c>
      <c r="D17" s="17">
        <v>74.283124721999997</v>
      </c>
      <c r="E17" s="17">
        <v>166.625136532</v>
      </c>
      <c r="F17" s="17">
        <v>8.7771368340000002</v>
      </c>
      <c r="G17" s="17">
        <v>4.4827780979999998</v>
      </c>
      <c r="H17" s="17">
        <v>7.2763880170000004</v>
      </c>
      <c r="I17" s="17">
        <v>24.996788873</v>
      </c>
      <c r="J17" s="17">
        <v>11.656826937</v>
      </c>
      <c r="K17" s="17">
        <v>10.543546504</v>
      </c>
      <c r="L17" s="17">
        <v>4.4970544769999998</v>
      </c>
      <c r="M17" s="17">
        <v>4.2230154879999997</v>
      </c>
      <c r="N17" s="17">
        <v>15.542694002999999</v>
      </c>
      <c r="T17" s="5"/>
    </row>
    <row r="18" spans="1:20" x14ac:dyDescent="0.25">
      <c r="A18" s="30">
        <v>1999</v>
      </c>
      <c r="B18" s="17">
        <v>139.08303846000001</v>
      </c>
      <c r="C18" s="17">
        <v>68.647688353999996</v>
      </c>
      <c r="D18" s="17">
        <v>72.988611641999995</v>
      </c>
      <c r="E18" s="17">
        <v>166.54894050600001</v>
      </c>
      <c r="F18" s="17">
        <v>10.32204965</v>
      </c>
      <c r="G18" s="17">
        <v>4.8448426710000003</v>
      </c>
      <c r="H18" s="17">
        <v>8.8324727939999992</v>
      </c>
      <c r="I18" s="17">
        <v>25.758765951000001</v>
      </c>
      <c r="J18" s="17">
        <v>11.539136588</v>
      </c>
      <c r="K18" s="17">
        <v>10.771838426</v>
      </c>
      <c r="L18" s="17">
        <v>4.981280602</v>
      </c>
      <c r="M18" s="17">
        <v>3.917704847</v>
      </c>
      <c r="N18" s="17">
        <v>16.087015507</v>
      </c>
      <c r="T18" s="5"/>
    </row>
    <row r="19" spans="1:20" x14ac:dyDescent="0.25">
      <c r="A19" s="30">
        <v>2000</v>
      </c>
      <c r="B19" s="17">
        <v>132.884846923</v>
      </c>
      <c r="C19" s="17">
        <v>69.702492481999997</v>
      </c>
      <c r="D19" s="17">
        <v>73.380095299000004</v>
      </c>
      <c r="E19" s="17">
        <v>175.82089880199999</v>
      </c>
      <c r="F19" s="17">
        <v>9.3638272170000008</v>
      </c>
      <c r="G19" s="17">
        <v>4.6775830709999999</v>
      </c>
      <c r="H19" s="17">
        <v>9.8098719879999994</v>
      </c>
      <c r="I19" s="17">
        <v>26.189637245</v>
      </c>
      <c r="J19" s="17">
        <v>12.181026557999999</v>
      </c>
      <c r="K19" s="17">
        <v>11.493614998</v>
      </c>
      <c r="L19" s="17">
        <v>5.2764220589999997</v>
      </c>
      <c r="M19" s="17">
        <v>3.862655825</v>
      </c>
      <c r="N19" s="17">
        <v>15.542739703000001</v>
      </c>
      <c r="T19" s="5"/>
    </row>
    <row r="20" spans="1:20" x14ac:dyDescent="0.25">
      <c r="A20" s="30">
        <v>2001</v>
      </c>
      <c r="B20" s="17">
        <v>133.01357657099999</v>
      </c>
      <c r="C20" s="17">
        <v>69.049153742000001</v>
      </c>
      <c r="D20" s="17">
        <v>72.938666155999996</v>
      </c>
      <c r="E20" s="17">
        <v>191.75514086800001</v>
      </c>
      <c r="F20" s="17">
        <v>8.9695466709999998</v>
      </c>
      <c r="G20" s="17">
        <v>5.1781090479999996</v>
      </c>
      <c r="H20" s="17">
        <v>10.672047882999999</v>
      </c>
      <c r="I20" s="17">
        <v>26.147451466</v>
      </c>
      <c r="J20" s="17">
        <v>11.851118669</v>
      </c>
      <c r="K20" s="17">
        <v>11.395306969</v>
      </c>
      <c r="L20" s="17">
        <v>5.3095770059999996</v>
      </c>
      <c r="M20" s="17">
        <v>3.8194138620000002</v>
      </c>
      <c r="N20" s="17">
        <v>15.270455641</v>
      </c>
      <c r="T20" s="5"/>
    </row>
    <row r="21" spans="1:20" x14ac:dyDescent="0.25">
      <c r="A21" s="30">
        <v>2002</v>
      </c>
      <c r="B21" s="17">
        <v>136.99887840299999</v>
      </c>
      <c r="C21" s="17">
        <v>66.806083834000006</v>
      </c>
      <c r="D21" s="17">
        <v>69.898280080000006</v>
      </c>
      <c r="E21" s="17">
        <v>178.39519097199999</v>
      </c>
      <c r="F21" s="17">
        <v>8.9436287869999997</v>
      </c>
      <c r="G21" s="17">
        <v>5.1243750889999999</v>
      </c>
      <c r="H21" s="17">
        <v>13.411403887000001</v>
      </c>
      <c r="I21" s="17">
        <v>26.773080689</v>
      </c>
      <c r="J21" s="17">
        <v>11.860088485</v>
      </c>
      <c r="K21" s="17">
        <v>10.062481043</v>
      </c>
      <c r="L21" s="17">
        <v>5.1282043440000002</v>
      </c>
      <c r="M21" s="17">
        <v>3.7875449080000001</v>
      </c>
      <c r="N21" s="17">
        <v>16.711846263000002</v>
      </c>
      <c r="T21" s="5"/>
    </row>
    <row r="22" spans="1:20" x14ac:dyDescent="0.25">
      <c r="A22" s="30">
        <v>2003</v>
      </c>
      <c r="B22" s="17">
        <v>128.02124934099999</v>
      </c>
      <c r="C22" s="17">
        <v>64.881673660000004</v>
      </c>
      <c r="D22" s="17">
        <v>68.057658911999994</v>
      </c>
      <c r="E22" s="17">
        <v>169.02904121500001</v>
      </c>
      <c r="F22" s="17">
        <v>9.0311796920000003</v>
      </c>
      <c r="G22" s="17">
        <v>4.906185636</v>
      </c>
      <c r="H22" s="17">
        <v>12.999637590000001</v>
      </c>
      <c r="I22" s="17">
        <v>26.742907300999999</v>
      </c>
      <c r="J22" s="17">
        <v>11.993397830999999</v>
      </c>
      <c r="K22" s="17">
        <v>9.8155638799999991</v>
      </c>
      <c r="L22" s="17">
        <v>5.285568069</v>
      </c>
      <c r="M22" s="17">
        <v>3.9036930509999999</v>
      </c>
      <c r="N22" s="17">
        <v>17.161228845</v>
      </c>
      <c r="T22" s="5"/>
    </row>
    <row r="23" spans="1:20" x14ac:dyDescent="0.25">
      <c r="A23" s="30">
        <v>2004</v>
      </c>
      <c r="B23" s="17">
        <v>129.45219888899999</v>
      </c>
      <c r="C23" s="17">
        <v>65.824549515000001</v>
      </c>
      <c r="D23" s="17">
        <v>68.705799041999995</v>
      </c>
      <c r="E23" s="17">
        <v>179.31874800899999</v>
      </c>
      <c r="F23" s="17">
        <v>8.6001441379999992</v>
      </c>
      <c r="G23" s="17">
        <v>4.9764868529999999</v>
      </c>
      <c r="H23" s="17">
        <v>14.081522055000001</v>
      </c>
      <c r="I23" s="17">
        <v>26.918578458999999</v>
      </c>
      <c r="J23" s="17">
        <v>12.234162433</v>
      </c>
      <c r="K23" s="17">
        <v>10.373183965000001</v>
      </c>
      <c r="L23" s="17">
        <v>5.22870978</v>
      </c>
      <c r="M23" s="17">
        <v>4.0489175680000002</v>
      </c>
      <c r="N23" s="17">
        <v>17.431861377000001</v>
      </c>
      <c r="T23" s="5"/>
    </row>
    <row r="24" spans="1:20" x14ac:dyDescent="0.25">
      <c r="A24" s="30">
        <v>2005</v>
      </c>
      <c r="B24" s="17">
        <v>129.37803885400001</v>
      </c>
      <c r="C24" s="17">
        <v>65.256003527999994</v>
      </c>
      <c r="D24" s="17">
        <v>70.841106244000002</v>
      </c>
      <c r="E24" s="17">
        <v>184.710606832</v>
      </c>
      <c r="F24" s="17">
        <v>8.1529554599999994</v>
      </c>
      <c r="G24" s="17">
        <v>5.579683996</v>
      </c>
      <c r="H24" s="17">
        <v>15.122318404</v>
      </c>
      <c r="I24" s="17">
        <v>25.845532344999999</v>
      </c>
      <c r="J24" s="17">
        <v>12.622284986</v>
      </c>
      <c r="K24" s="17">
        <v>10.951450638000001</v>
      </c>
      <c r="L24" s="17">
        <v>5.3623064720000002</v>
      </c>
      <c r="M24" s="17">
        <v>3.8789988100000001</v>
      </c>
      <c r="N24" s="17">
        <v>16.393517112000001</v>
      </c>
      <c r="T24" s="5"/>
    </row>
    <row r="25" spans="1:20" x14ac:dyDescent="0.25">
      <c r="A25" s="30">
        <v>2006</v>
      </c>
      <c r="B25" s="17">
        <v>128.24835938800001</v>
      </c>
      <c r="C25" s="17">
        <v>64.551310107999996</v>
      </c>
      <c r="D25" s="17">
        <v>68.878670714999998</v>
      </c>
      <c r="E25" s="17">
        <v>187.87730558499999</v>
      </c>
      <c r="F25" s="17">
        <v>8.3113476899999998</v>
      </c>
      <c r="G25" s="17">
        <v>5.8391146989999996</v>
      </c>
      <c r="H25" s="17">
        <v>16.174605270000001</v>
      </c>
      <c r="I25" s="17">
        <v>28.095954351</v>
      </c>
      <c r="J25" s="17">
        <v>13.05931361</v>
      </c>
      <c r="K25" s="17">
        <v>10.463267095000001</v>
      </c>
      <c r="L25" s="17">
        <v>5.3067044560000003</v>
      </c>
      <c r="M25" s="17">
        <v>3.121103604</v>
      </c>
      <c r="N25" s="17">
        <v>16.398137974000001</v>
      </c>
      <c r="T25" s="5"/>
    </row>
    <row r="26" spans="1:20" x14ac:dyDescent="0.25">
      <c r="A26" s="30">
        <v>2007</v>
      </c>
      <c r="B26" s="17">
        <v>129.91791268</v>
      </c>
      <c r="C26" s="17">
        <v>64.330613244000006</v>
      </c>
      <c r="D26" s="17">
        <v>67.450431209000001</v>
      </c>
      <c r="E26" s="17">
        <v>186.31475740799999</v>
      </c>
      <c r="F26" s="17">
        <v>8.7743170300000006</v>
      </c>
      <c r="G26" s="17">
        <v>6.0350202150000003</v>
      </c>
      <c r="H26" s="17">
        <v>16.894963970999999</v>
      </c>
      <c r="I26" s="17">
        <v>28.307818272999999</v>
      </c>
      <c r="J26" s="17">
        <v>14.806920278</v>
      </c>
      <c r="K26" s="17">
        <v>10.965153066999999</v>
      </c>
      <c r="L26" s="17">
        <v>5.0384342179999999</v>
      </c>
      <c r="M26" s="17">
        <v>3.3612823449999998</v>
      </c>
      <c r="N26" s="17">
        <v>18.308844155999999</v>
      </c>
      <c r="T26" s="5"/>
    </row>
    <row r="27" spans="1:20" x14ac:dyDescent="0.25">
      <c r="A27" s="30">
        <v>2008</v>
      </c>
      <c r="B27" s="17">
        <v>125.189545681</v>
      </c>
      <c r="C27" s="17">
        <v>64.870849084</v>
      </c>
      <c r="D27" s="17">
        <v>66.035195361999996</v>
      </c>
      <c r="E27" s="17">
        <v>168.85761605799999</v>
      </c>
      <c r="F27" s="17">
        <v>8.3209447529999991</v>
      </c>
      <c r="G27" s="17">
        <v>6.1219568679999998</v>
      </c>
      <c r="H27" s="17">
        <v>18.395628736999999</v>
      </c>
      <c r="I27" s="17">
        <v>28.450776085000001</v>
      </c>
      <c r="J27" s="17">
        <v>13.964068094</v>
      </c>
      <c r="K27" s="17">
        <v>10.416244152999999</v>
      </c>
      <c r="L27" s="17">
        <v>5.8056211329999998</v>
      </c>
      <c r="M27" s="17">
        <v>3.2220145100000002</v>
      </c>
      <c r="N27" s="17">
        <v>17.078068008999999</v>
      </c>
      <c r="T27" s="5"/>
    </row>
    <row r="28" spans="1:20" x14ac:dyDescent="0.25">
      <c r="A28" s="30">
        <v>2009</v>
      </c>
      <c r="B28" s="17">
        <v>127.50169252800001</v>
      </c>
      <c r="C28" s="17">
        <v>61.754366814000001</v>
      </c>
      <c r="D28" s="17">
        <v>65.757705553999998</v>
      </c>
      <c r="E28" s="17">
        <v>164.885909424</v>
      </c>
      <c r="F28" s="17">
        <v>9.0193654569999993</v>
      </c>
      <c r="G28" s="17">
        <v>6.5405592119999998</v>
      </c>
      <c r="H28" s="17">
        <v>19.306233788</v>
      </c>
      <c r="I28" s="17">
        <v>29.836789018000001</v>
      </c>
      <c r="J28" s="17">
        <v>13.500925412000001</v>
      </c>
      <c r="K28" s="17">
        <v>10.514625435999999</v>
      </c>
      <c r="L28" s="17">
        <v>5.4041590770000001</v>
      </c>
      <c r="M28" s="17">
        <v>3.0133287879999999</v>
      </c>
      <c r="N28" s="17">
        <v>17.097987352000001</v>
      </c>
      <c r="T28" s="5"/>
    </row>
    <row r="29" spans="1:20" x14ac:dyDescent="0.25">
      <c r="A29" s="30">
        <v>2010</v>
      </c>
      <c r="B29" s="17">
        <v>130.88219830200001</v>
      </c>
      <c r="C29" s="17">
        <v>61.073864207</v>
      </c>
      <c r="D29" s="17">
        <v>69.474403585999994</v>
      </c>
      <c r="E29" s="17">
        <v>163.14783460999999</v>
      </c>
      <c r="F29" s="17">
        <v>9.1287884770000005</v>
      </c>
      <c r="G29" s="17">
        <v>8.0684741839999994</v>
      </c>
      <c r="H29" s="17">
        <v>18.474352165999999</v>
      </c>
      <c r="I29" s="17">
        <v>33.482560638000002</v>
      </c>
      <c r="J29" s="17">
        <v>13.889054562</v>
      </c>
      <c r="K29" s="17">
        <v>11.137941591000001</v>
      </c>
      <c r="L29" s="17">
        <v>5.6383369840000004</v>
      </c>
      <c r="M29" s="17">
        <v>3.3647851520000001</v>
      </c>
      <c r="N29" s="17">
        <v>18.705919057999999</v>
      </c>
      <c r="T29" s="5"/>
    </row>
    <row r="30" spans="1:20" x14ac:dyDescent="0.25">
      <c r="A30" s="30">
        <v>2011</v>
      </c>
      <c r="B30" s="17">
        <v>130.16603001199999</v>
      </c>
      <c r="C30" s="17">
        <v>60.659453018000001</v>
      </c>
      <c r="D30" s="17">
        <v>68.356666825999994</v>
      </c>
      <c r="E30" s="17">
        <v>164.761752992</v>
      </c>
      <c r="F30" s="17">
        <v>8.8426932530000002</v>
      </c>
      <c r="G30" s="17">
        <v>8.6077253939999991</v>
      </c>
      <c r="H30" s="17">
        <v>22.357380435</v>
      </c>
      <c r="I30" s="17">
        <v>33.576187658999999</v>
      </c>
      <c r="J30" s="17">
        <v>14.246272935</v>
      </c>
      <c r="K30" s="17">
        <v>12.460392050999999</v>
      </c>
      <c r="L30" s="17">
        <v>6.1577538069999997</v>
      </c>
      <c r="M30" s="17">
        <v>3.2423661340000001</v>
      </c>
      <c r="N30" s="17">
        <v>17.025615186</v>
      </c>
      <c r="T30" s="5"/>
    </row>
    <row r="31" spans="1:20" x14ac:dyDescent="0.25">
      <c r="A31" s="30">
        <v>2012</v>
      </c>
      <c r="B31" s="17">
        <v>127.51882965199999</v>
      </c>
      <c r="C31" s="17">
        <v>57.851966969999999</v>
      </c>
      <c r="D31" s="17">
        <v>70.015827361999996</v>
      </c>
      <c r="E31" s="17">
        <v>135.41449055199999</v>
      </c>
      <c r="F31" s="17">
        <v>8.1702015600000006</v>
      </c>
      <c r="G31" s="17">
        <v>8.4661869599999999</v>
      </c>
      <c r="H31" s="17">
        <v>23.353672571000001</v>
      </c>
      <c r="I31" s="17">
        <v>35.037041234</v>
      </c>
      <c r="J31" s="17">
        <v>14.494949455</v>
      </c>
      <c r="K31" s="17">
        <v>12.159453924999999</v>
      </c>
      <c r="L31" s="17">
        <v>6.0468378710000001</v>
      </c>
      <c r="M31" s="17">
        <v>2.9789113789999999</v>
      </c>
      <c r="N31" s="17">
        <v>16.075007713000002</v>
      </c>
      <c r="T31" s="5"/>
    </row>
    <row r="32" spans="1:20" x14ac:dyDescent="0.25">
      <c r="A32" s="30">
        <v>2013</v>
      </c>
      <c r="B32" s="17">
        <v>127.020200262</v>
      </c>
      <c r="C32" s="17">
        <v>56.512776232</v>
      </c>
      <c r="D32" s="17">
        <v>66.548616550000006</v>
      </c>
      <c r="E32" s="17">
        <v>119.303227343</v>
      </c>
      <c r="F32" s="17">
        <v>7.45552072</v>
      </c>
      <c r="G32" s="17">
        <v>9.1094828949999993</v>
      </c>
      <c r="H32" s="17">
        <v>23.423374319000001</v>
      </c>
      <c r="I32" s="17">
        <v>33.255065127000002</v>
      </c>
      <c r="J32" s="17">
        <v>14.697070169</v>
      </c>
      <c r="K32" s="17">
        <v>12.232571549999999</v>
      </c>
      <c r="L32" s="17">
        <v>5.5704176990000001</v>
      </c>
      <c r="M32" s="17">
        <v>2.9892470050000002</v>
      </c>
      <c r="N32" s="17">
        <v>16.889400608999999</v>
      </c>
      <c r="T32" s="5"/>
    </row>
    <row r="33" spans="1:20" x14ac:dyDescent="0.25">
      <c r="A33" s="30">
        <v>2014</v>
      </c>
      <c r="B33" s="17">
        <v>130.70420761099999</v>
      </c>
      <c r="C33" s="17">
        <v>55.205119148999998</v>
      </c>
      <c r="D33" s="17">
        <v>65.652597842000006</v>
      </c>
      <c r="E33" s="17">
        <v>113.80431923</v>
      </c>
      <c r="F33" s="17">
        <v>7.2320428950000002</v>
      </c>
      <c r="G33" s="17">
        <v>8.7447983570000005</v>
      </c>
      <c r="H33" s="17">
        <v>23.951787790000001</v>
      </c>
      <c r="I33" s="17">
        <v>33.178337057999997</v>
      </c>
      <c r="J33" s="17">
        <v>14.699899650000001</v>
      </c>
      <c r="K33" s="17">
        <v>12.307852736999999</v>
      </c>
      <c r="L33" s="17">
        <v>6.0858911210000004</v>
      </c>
      <c r="M33" s="17">
        <v>2.6522567449999999</v>
      </c>
      <c r="N33" s="17">
        <v>16.729877527999999</v>
      </c>
      <c r="T33" s="5"/>
    </row>
    <row r="34" spans="1:20" x14ac:dyDescent="0.25">
      <c r="A34" s="30">
        <v>2015</v>
      </c>
      <c r="B34" s="17">
        <v>128.26753511199999</v>
      </c>
      <c r="C34" s="17">
        <v>55.124791191</v>
      </c>
      <c r="D34" s="17">
        <v>63.856894660999998</v>
      </c>
      <c r="E34" s="17">
        <v>114.967295519</v>
      </c>
      <c r="F34" s="17">
        <v>8.0625918339999991</v>
      </c>
      <c r="G34" s="17">
        <v>8.9356980779999997</v>
      </c>
      <c r="H34" s="17">
        <v>22.448077009999999</v>
      </c>
      <c r="I34" s="17">
        <v>35.090390178</v>
      </c>
      <c r="J34" s="17">
        <v>15.284135473999999</v>
      </c>
      <c r="K34" s="17">
        <v>11.424622451999999</v>
      </c>
      <c r="L34" s="17">
        <v>5.8146603050000003</v>
      </c>
      <c r="M34" s="17">
        <v>2.7285800450000002</v>
      </c>
      <c r="N34" s="17">
        <v>16.727626065999999</v>
      </c>
      <c r="T34" s="5"/>
    </row>
    <row r="35" spans="1:20" x14ac:dyDescent="0.25">
      <c r="A35" s="30">
        <v>2016</v>
      </c>
      <c r="B35" s="17">
        <v>129.650591308</v>
      </c>
      <c r="C35" s="17">
        <v>52.560984439000002</v>
      </c>
      <c r="D35" s="17">
        <v>62.521238445999998</v>
      </c>
      <c r="E35" s="17">
        <v>118.879570763</v>
      </c>
      <c r="F35" s="17">
        <v>8.1720805930000004</v>
      </c>
      <c r="G35" s="17">
        <v>8.4182072049999999</v>
      </c>
      <c r="H35" s="17">
        <v>21.078938459</v>
      </c>
      <c r="I35" s="17">
        <v>36.166371147</v>
      </c>
      <c r="J35" s="17">
        <v>15.73077172</v>
      </c>
      <c r="K35" s="17">
        <v>11.13138404</v>
      </c>
      <c r="L35" s="17">
        <v>6.6083754509999997</v>
      </c>
      <c r="M35" s="17">
        <v>2.6864530960000002</v>
      </c>
      <c r="N35" s="17">
        <v>15.219067498999999</v>
      </c>
      <c r="T35" s="5"/>
    </row>
    <row r="36" spans="1:20" x14ac:dyDescent="0.25">
      <c r="A36" s="30">
        <v>2017</v>
      </c>
      <c r="B36" s="17">
        <v>128.07919173799999</v>
      </c>
      <c r="C36" s="17">
        <v>51.495304994999998</v>
      </c>
      <c r="D36" s="17">
        <v>63.665187277999998</v>
      </c>
      <c r="E36" s="17">
        <v>125.49275792100001</v>
      </c>
      <c r="F36" s="17">
        <v>8.2072833070000009</v>
      </c>
      <c r="G36" s="17">
        <v>8.4674094530000001</v>
      </c>
      <c r="H36" s="17">
        <v>19.505881658</v>
      </c>
      <c r="I36" s="17">
        <v>35.111522575000002</v>
      </c>
      <c r="J36" s="17">
        <v>15.289998027999999</v>
      </c>
      <c r="K36" s="17">
        <v>13.454494245999999</v>
      </c>
      <c r="L36" s="17">
        <v>5.8630725779999997</v>
      </c>
      <c r="M36" s="17">
        <v>2.755544172</v>
      </c>
      <c r="N36" s="17">
        <v>15.594257856</v>
      </c>
      <c r="T36" s="5"/>
    </row>
    <row r="37" spans="1:20" x14ac:dyDescent="0.25">
      <c r="A37" s="30">
        <v>2018</v>
      </c>
      <c r="B37" s="17">
        <v>130.547649522</v>
      </c>
      <c r="C37" s="17">
        <v>49.606609579999997</v>
      </c>
      <c r="D37" s="17">
        <v>61.35619234</v>
      </c>
      <c r="E37" s="17">
        <v>128.15584412999999</v>
      </c>
      <c r="F37" s="17">
        <v>8.3871155690000005</v>
      </c>
      <c r="G37" s="17">
        <v>8.1947084239999999</v>
      </c>
      <c r="H37" s="17">
        <v>20.844494096999998</v>
      </c>
      <c r="I37" s="17">
        <v>36.927744660999998</v>
      </c>
      <c r="J37" s="17">
        <v>15.654494988</v>
      </c>
      <c r="K37" s="17">
        <v>11.712957060000001</v>
      </c>
      <c r="L37" s="17">
        <v>6.9110935769999999</v>
      </c>
      <c r="M37" s="17">
        <v>2.5399402599999998</v>
      </c>
      <c r="N37" s="17">
        <v>14.952854693999999</v>
      </c>
      <c r="T37" s="5"/>
    </row>
    <row r="38" spans="1:20" x14ac:dyDescent="0.25">
      <c r="A38" s="30">
        <v>2019</v>
      </c>
      <c r="B38" s="17">
        <v>130.93960980200001</v>
      </c>
      <c r="C38" s="17">
        <v>48.505999686000003</v>
      </c>
      <c r="D38" s="17">
        <v>59.197863910000002</v>
      </c>
      <c r="E38" s="17">
        <v>109.947013281</v>
      </c>
      <c r="F38" s="17">
        <v>8.5762408959999998</v>
      </c>
      <c r="G38" s="17">
        <v>8.4293718599999998</v>
      </c>
      <c r="H38" s="17">
        <v>19.763877891</v>
      </c>
      <c r="I38" s="17">
        <v>36.997551958999999</v>
      </c>
      <c r="J38" s="17">
        <v>15.949819638999999</v>
      </c>
      <c r="K38" s="17">
        <v>12.285352786000001</v>
      </c>
      <c r="L38" s="17">
        <v>6.08605996</v>
      </c>
      <c r="M38" s="17">
        <v>2.4724073479999999</v>
      </c>
      <c r="N38" s="17">
        <v>15.018931216</v>
      </c>
      <c r="T38" s="5"/>
    </row>
    <row r="39" spans="1:20" x14ac:dyDescent="0.25">
      <c r="A39" s="30">
        <v>2020</v>
      </c>
      <c r="B39" s="17">
        <v>113.757949131</v>
      </c>
      <c r="C39" s="17">
        <v>45.382159315999999</v>
      </c>
      <c r="D39" s="17">
        <v>56.096783694999999</v>
      </c>
      <c r="E39" s="17">
        <v>94.168270643</v>
      </c>
      <c r="F39" s="17">
        <v>7.9151392759999997</v>
      </c>
      <c r="G39" s="17">
        <v>7.9876708780000003</v>
      </c>
      <c r="H39" s="17">
        <v>15.945251499999999</v>
      </c>
      <c r="I39" s="17">
        <v>34.246344041999997</v>
      </c>
      <c r="J39" s="17">
        <v>13.780193213</v>
      </c>
      <c r="K39" s="17">
        <v>11.507987054000001</v>
      </c>
      <c r="L39" s="17">
        <v>5.7914418449999996</v>
      </c>
      <c r="M39" s="17">
        <v>2.321406697</v>
      </c>
      <c r="N39" s="17">
        <v>14.120381116000001</v>
      </c>
      <c r="T39" s="5"/>
    </row>
    <row r="40" spans="1:20" x14ac:dyDescent="0.25">
      <c r="A40" s="9" t="s">
        <v>615</v>
      </c>
    </row>
    <row r="41" spans="1:20" x14ac:dyDescent="0.25">
      <c r="A41" s="14" t="s">
        <v>809</v>
      </c>
    </row>
    <row r="42" spans="1:20" x14ac:dyDescent="0.25">
      <c r="A42" s="14" t="s">
        <v>1020</v>
      </c>
    </row>
    <row r="43" spans="1:20" x14ac:dyDescent="0.25">
      <c r="A43" s="6" t="s">
        <v>1034</v>
      </c>
    </row>
    <row r="44" spans="1:20" x14ac:dyDescent="0.25">
      <c r="A44" s="6" t="s">
        <v>625</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7A2-F938-48BD-B46D-695A317A4C0D}">
  <sheetPr codeName="Sheet19"/>
  <dimension ref="A1:Q68"/>
  <sheetViews>
    <sheetView zoomScaleNormal="100" workbookViewId="0"/>
  </sheetViews>
  <sheetFormatPr defaultColWidth="8.7109375" defaultRowHeight="15.75" x14ac:dyDescent="0.25"/>
  <cols>
    <col min="1" max="1" width="28.140625" style="5" customWidth="1"/>
    <col min="2" max="2" width="12.140625" style="5" bestFit="1" customWidth="1"/>
    <col min="3" max="3" width="12" style="5" bestFit="1" customWidth="1"/>
    <col min="4" max="4" width="11.5703125" style="5" customWidth="1"/>
    <col min="5" max="5" width="11" style="5" bestFit="1" customWidth="1"/>
    <col min="6" max="6" width="10.5703125" style="5" bestFit="1" customWidth="1"/>
    <col min="7" max="7" width="10.140625" style="5" bestFit="1" customWidth="1"/>
    <col min="8" max="15" width="8.7109375" style="5"/>
    <col min="16" max="16" width="26.5703125" style="5" customWidth="1"/>
    <col min="17" max="17" width="8.7109375" style="5"/>
    <col min="18" max="18" width="10.140625" style="5" customWidth="1"/>
    <col min="19" max="16384" width="8.7109375" style="5"/>
  </cols>
  <sheetData>
    <row r="1" spans="1:3" x14ac:dyDescent="0.25">
      <c r="A1" s="5" t="s">
        <v>1003</v>
      </c>
    </row>
    <row r="3" spans="1:3" x14ac:dyDescent="0.25">
      <c r="A3" s="2" t="s">
        <v>61</v>
      </c>
      <c r="B3" s="2" t="s">
        <v>738</v>
      </c>
      <c r="C3" s="2" t="s">
        <v>739</v>
      </c>
    </row>
    <row r="4" spans="1:3" x14ac:dyDescent="0.25">
      <c r="A4" s="2" t="s">
        <v>384</v>
      </c>
      <c r="B4" s="31">
        <v>-2.4</v>
      </c>
      <c r="C4" s="31">
        <v>-2.8</v>
      </c>
    </row>
    <row r="5" spans="1:3" x14ac:dyDescent="0.25">
      <c r="A5" s="69" t="s">
        <v>89</v>
      </c>
      <c r="B5" s="31">
        <v>-1.6</v>
      </c>
      <c r="C5" s="31">
        <v>-2.2000000000000002</v>
      </c>
    </row>
    <row r="6" spans="1:3" x14ac:dyDescent="0.25">
      <c r="A6" s="2" t="s">
        <v>62</v>
      </c>
      <c r="B6" s="31">
        <v>-2</v>
      </c>
      <c r="C6" s="31">
        <v>0.7</v>
      </c>
    </row>
    <row r="7" spans="1:3" x14ac:dyDescent="0.25">
      <c r="A7" s="2" t="s">
        <v>387</v>
      </c>
      <c r="B7" s="31">
        <v>-1.2</v>
      </c>
      <c r="C7" s="31">
        <v>-1.2</v>
      </c>
    </row>
    <row r="8" spans="1:3" x14ac:dyDescent="0.25">
      <c r="A8" s="2" t="s">
        <v>64</v>
      </c>
      <c r="B8" s="31" t="s">
        <v>386</v>
      </c>
      <c r="C8" s="31">
        <v>-1.2</v>
      </c>
    </row>
    <row r="9" spans="1:3" x14ac:dyDescent="0.25">
      <c r="A9" s="2" t="s">
        <v>63</v>
      </c>
      <c r="B9" s="31">
        <v>-1.1000000000000001</v>
      </c>
      <c r="C9" s="31">
        <v>-1.3</v>
      </c>
    </row>
    <row r="10" spans="1:3" x14ac:dyDescent="0.25">
      <c r="A10" s="2" t="s">
        <v>398</v>
      </c>
      <c r="B10" s="31">
        <v>-0.6</v>
      </c>
      <c r="C10" s="31">
        <v>-0.2</v>
      </c>
    </row>
    <row r="11" spans="1:3" x14ac:dyDescent="0.25">
      <c r="A11" s="2" t="s">
        <v>383</v>
      </c>
      <c r="B11" s="31">
        <v>-0.4</v>
      </c>
      <c r="C11" s="31">
        <v>-0.2</v>
      </c>
    </row>
    <row r="12" spans="1:3" x14ac:dyDescent="0.25">
      <c r="A12" s="2" t="s">
        <v>393</v>
      </c>
      <c r="B12" s="31" t="s">
        <v>386</v>
      </c>
      <c r="C12" s="31">
        <v>-0.4</v>
      </c>
    </row>
    <row r="13" spans="1:3" x14ac:dyDescent="0.25">
      <c r="A13" s="2" t="s">
        <v>90</v>
      </c>
      <c r="B13" s="31">
        <v>-0.6</v>
      </c>
      <c r="C13" s="31">
        <v>-0.7</v>
      </c>
    </row>
    <row r="14" spans="1:3" x14ac:dyDescent="0.25">
      <c r="A14" s="2" t="s">
        <v>88</v>
      </c>
      <c r="B14" s="31">
        <v>-0.5</v>
      </c>
      <c r="C14" s="31">
        <v>0.2</v>
      </c>
    </row>
    <row r="15" spans="1:3" x14ac:dyDescent="0.25">
      <c r="A15" s="2" t="s">
        <v>91</v>
      </c>
      <c r="B15" s="31">
        <v>-0.4</v>
      </c>
      <c r="C15" s="31">
        <v>-0.4</v>
      </c>
    </row>
    <row r="16" spans="1:3" x14ac:dyDescent="0.25">
      <c r="A16" s="2" t="s">
        <v>404</v>
      </c>
      <c r="B16" s="31">
        <v>0.2</v>
      </c>
      <c r="C16" s="31">
        <v>0</v>
      </c>
    </row>
    <row r="17" spans="1:17" x14ac:dyDescent="0.25">
      <c r="A17" s="2" t="s">
        <v>407</v>
      </c>
      <c r="B17" s="31">
        <v>0.2</v>
      </c>
      <c r="C17" s="31">
        <v>-0.7</v>
      </c>
    </row>
    <row r="18" spans="1:17" x14ac:dyDescent="0.25">
      <c r="A18" s="2" t="s">
        <v>396</v>
      </c>
      <c r="B18" s="31">
        <v>0.4</v>
      </c>
      <c r="C18" s="31" t="s">
        <v>386</v>
      </c>
    </row>
    <row r="19" spans="1:17" x14ac:dyDescent="0.25">
      <c r="A19" s="2" t="s">
        <v>65</v>
      </c>
      <c r="B19" s="31" t="s">
        <v>386</v>
      </c>
      <c r="C19" s="31">
        <v>0.3</v>
      </c>
    </row>
    <row r="20" spans="1:17" x14ac:dyDescent="0.25">
      <c r="A20" s="2" t="s">
        <v>94</v>
      </c>
      <c r="B20" s="31" t="s">
        <v>386</v>
      </c>
      <c r="C20" s="31">
        <v>1.1000000000000001</v>
      </c>
    </row>
    <row r="21" spans="1:17" x14ac:dyDescent="0.25">
      <c r="A21" s="2" t="s">
        <v>403</v>
      </c>
      <c r="B21" s="31">
        <v>0.9</v>
      </c>
      <c r="C21" s="31">
        <v>0.8</v>
      </c>
    </row>
    <row r="22" spans="1:17" x14ac:dyDescent="0.25">
      <c r="A22" s="2" t="s">
        <v>388</v>
      </c>
      <c r="B22" s="31">
        <v>1.3</v>
      </c>
      <c r="C22" s="31" t="s">
        <v>386</v>
      </c>
    </row>
    <row r="23" spans="1:17" x14ac:dyDescent="0.25">
      <c r="A23" s="2" t="s">
        <v>93</v>
      </c>
      <c r="B23" s="31">
        <v>1.3</v>
      </c>
      <c r="C23" s="31">
        <v>1.2</v>
      </c>
    </row>
    <row r="24" spans="1:17" x14ac:dyDescent="0.25">
      <c r="A24" s="2" t="s">
        <v>401</v>
      </c>
      <c r="B24" s="31">
        <v>1.6</v>
      </c>
      <c r="C24" s="31">
        <v>1</v>
      </c>
    </row>
    <row r="25" spans="1:17" x14ac:dyDescent="0.25">
      <c r="A25" s="2" t="s">
        <v>92</v>
      </c>
      <c r="B25" s="31">
        <v>1.6</v>
      </c>
      <c r="C25" s="31">
        <v>1.3</v>
      </c>
    </row>
    <row r="26" spans="1:17" ht="15" customHeight="1" x14ac:dyDescent="0.25">
      <c r="A26" s="2" t="s">
        <v>412</v>
      </c>
      <c r="B26" s="31">
        <v>3.5</v>
      </c>
      <c r="C26" s="31">
        <v>3.5</v>
      </c>
    </row>
    <row r="27" spans="1:17" ht="15" customHeight="1" x14ac:dyDescent="0.25">
      <c r="A27" s="2" t="s">
        <v>411</v>
      </c>
      <c r="B27" s="31">
        <v>5.2</v>
      </c>
      <c r="C27" s="31">
        <v>4.5999999999999996</v>
      </c>
    </row>
    <row r="28" spans="1:17" ht="15" customHeight="1" x14ac:dyDescent="0.25">
      <c r="A28" s="6" t="s">
        <v>735</v>
      </c>
      <c r="Q28" s="12"/>
    </row>
    <row r="29" spans="1:17" ht="15" customHeight="1" x14ac:dyDescent="0.25">
      <c r="A29" s="9" t="s">
        <v>615</v>
      </c>
      <c r="Q29" s="12"/>
    </row>
    <row r="30" spans="1:17" ht="15" customHeight="1" x14ac:dyDescent="0.25">
      <c r="A30" s="14" t="s">
        <v>836</v>
      </c>
      <c r="Q30" s="12"/>
    </row>
    <row r="31" spans="1:17" ht="15" customHeight="1" x14ac:dyDescent="0.25">
      <c r="A31" s="14" t="s">
        <v>837</v>
      </c>
      <c r="Q31" s="12"/>
    </row>
    <row r="32" spans="1:17" ht="15" customHeight="1" x14ac:dyDescent="0.25">
      <c r="A32" s="14" t="s">
        <v>1021</v>
      </c>
      <c r="Q32" s="12"/>
    </row>
    <row r="33" spans="1:17" ht="15" customHeight="1" x14ac:dyDescent="0.25">
      <c r="A33" s="6" t="s">
        <v>1034</v>
      </c>
      <c r="Q33" s="12"/>
    </row>
    <row r="34" spans="1:17" ht="15" customHeight="1" x14ac:dyDescent="0.25">
      <c r="A34" s="6" t="s">
        <v>625</v>
      </c>
      <c r="Q34" s="12"/>
    </row>
    <row r="35" spans="1:17" ht="15" customHeight="1" x14ac:dyDescent="0.25">
      <c r="Q35" s="12"/>
    </row>
    <row r="36" spans="1:17" ht="15" customHeight="1" x14ac:dyDescent="0.25">
      <c r="Q36" s="12"/>
    </row>
    <row r="37" spans="1:17" x14ac:dyDescent="0.25">
      <c r="Q37" s="12"/>
    </row>
    <row r="38" spans="1:17" x14ac:dyDescent="0.25">
      <c r="Q38" s="12"/>
    </row>
    <row r="39" spans="1:17" x14ac:dyDescent="0.25">
      <c r="Q39" s="12"/>
    </row>
    <row r="40" spans="1:17" ht="18" x14ac:dyDescent="0.25">
      <c r="A40" s="101"/>
      <c r="Q40" s="12"/>
    </row>
    <row r="41" spans="1:17" x14ac:dyDescent="0.25">
      <c r="Q41" s="12"/>
    </row>
    <row r="42" spans="1:17" x14ac:dyDescent="0.25">
      <c r="Q42" s="12"/>
    </row>
    <row r="43" spans="1:17" ht="31.5" x14ac:dyDescent="0.25">
      <c r="B43" s="37" t="s">
        <v>803</v>
      </c>
      <c r="Q43" s="12"/>
    </row>
    <row r="44" spans="1:17" x14ac:dyDescent="0.25">
      <c r="A44" s="16"/>
    </row>
    <row r="45" spans="1:17" x14ac:dyDescent="0.25">
      <c r="A45" s="16"/>
      <c r="Q45" s="12"/>
    </row>
    <row r="46" spans="1:17" x14ac:dyDescent="0.25">
      <c r="A46" s="16"/>
      <c r="Q46" s="12"/>
    </row>
    <row r="47" spans="1:17" x14ac:dyDescent="0.25">
      <c r="A47" s="16"/>
      <c r="Q47" s="12"/>
    </row>
    <row r="48" spans="1:17" x14ac:dyDescent="0.25">
      <c r="A48" s="16"/>
      <c r="Q48" s="12"/>
    </row>
    <row r="49" spans="1:17" x14ac:dyDescent="0.25">
      <c r="A49" s="16"/>
      <c r="Q49" s="12"/>
    </row>
    <row r="50" spans="1:17" x14ac:dyDescent="0.25">
      <c r="A50" s="16"/>
      <c r="Q50" s="12"/>
    </row>
    <row r="51" spans="1:17" x14ac:dyDescent="0.25">
      <c r="A51" s="16"/>
      <c r="Q51" s="12"/>
    </row>
    <row r="52" spans="1:17" x14ac:dyDescent="0.25">
      <c r="A52" s="16"/>
      <c r="Q52" s="12"/>
    </row>
    <row r="53" spans="1:17" x14ac:dyDescent="0.25">
      <c r="A53" s="16"/>
      <c r="Q53" s="12"/>
    </row>
    <row r="54" spans="1:17" x14ac:dyDescent="0.25">
      <c r="A54" s="16"/>
      <c r="Q54" s="12"/>
    </row>
    <row r="55" spans="1:17" x14ac:dyDescent="0.25">
      <c r="Q55" s="12"/>
    </row>
    <row r="56" spans="1:17" x14ac:dyDescent="0.25">
      <c r="Q56" s="12"/>
    </row>
    <row r="57" spans="1:17" x14ac:dyDescent="0.25">
      <c r="Q57" s="12"/>
    </row>
    <row r="58" spans="1:17" x14ac:dyDescent="0.25">
      <c r="Q58" s="12"/>
    </row>
    <row r="59" spans="1:17" x14ac:dyDescent="0.25">
      <c r="Q59" s="12"/>
    </row>
    <row r="60" spans="1:17" x14ac:dyDescent="0.25">
      <c r="Q60" s="12"/>
    </row>
    <row r="61" spans="1:17" x14ac:dyDescent="0.25">
      <c r="Q61" s="12"/>
    </row>
    <row r="62" spans="1:17" x14ac:dyDescent="0.25">
      <c r="Q62" s="12"/>
    </row>
    <row r="63" spans="1:17" x14ac:dyDescent="0.25">
      <c r="Q63" s="12"/>
    </row>
    <row r="64" spans="1:17" x14ac:dyDescent="0.25">
      <c r="Q64" s="12"/>
    </row>
    <row r="65" spans="17:17" x14ac:dyDescent="0.25">
      <c r="Q65" s="12"/>
    </row>
    <row r="66" spans="17:17" x14ac:dyDescent="0.25">
      <c r="Q66" s="12"/>
    </row>
    <row r="67" spans="17:17" x14ac:dyDescent="0.25">
      <c r="Q67" s="12"/>
    </row>
    <row r="68" spans="17:17" x14ac:dyDescent="0.25">
      <c r="Q68" s="1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974-D92D-41C4-A812-47FFEBCF48B7}">
  <sheetPr codeName="Sheet2"/>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3" width="9.140625" style="5" bestFit="1" customWidth="1"/>
    <col min="4" max="16384" width="9.140625" style="5"/>
  </cols>
  <sheetData>
    <row r="1" spans="1:4" ht="18.75" customHeight="1" x14ac:dyDescent="0.25">
      <c r="A1" s="5" t="s">
        <v>881</v>
      </c>
    </row>
    <row r="3" spans="1:4" ht="48" customHeight="1" x14ac:dyDescent="0.25">
      <c r="A3" s="122" t="s">
        <v>345</v>
      </c>
      <c r="B3" s="122" t="s">
        <v>48</v>
      </c>
      <c r="C3" s="122" t="s">
        <v>346</v>
      </c>
    </row>
    <row r="4" spans="1:4" x14ac:dyDescent="0.25">
      <c r="A4" s="2">
        <v>2019</v>
      </c>
      <c r="B4" s="2" t="s">
        <v>49</v>
      </c>
      <c r="C4" s="33">
        <v>7365</v>
      </c>
      <c r="D4" s="9"/>
    </row>
    <row r="5" spans="1:4" x14ac:dyDescent="0.25">
      <c r="A5" s="2">
        <v>2019</v>
      </c>
      <c r="B5" s="2" t="s">
        <v>50</v>
      </c>
      <c r="C5" s="33">
        <v>6456</v>
      </c>
    </row>
    <row r="6" spans="1:4" x14ac:dyDescent="0.25">
      <c r="A6" s="2">
        <v>2019</v>
      </c>
      <c r="B6" s="2" t="s">
        <v>51</v>
      </c>
      <c r="C6" s="33">
        <v>6786</v>
      </c>
    </row>
    <row r="7" spans="1:4" x14ac:dyDescent="0.25">
      <c r="A7" s="2">
        <v>2019</v>
      </c>
      <c r="B7" s="2" t="s">
        <v>52</v>
      </c>
      <c r="C7" s="33">
        <v>7260</v>
      </c>
    </row>
    <row r="8" spans="1:4" x14ac:dyDescent="0.25">
      <c r="A8" s="2">
        <v>2019</v>
      </c>
      <c r="B8" s="2" t="s">
        <v>53</v>
      </c>
      <c r="C8" s="33">
        <v>7655</v>
      </c>
    </row>
    <row r="9" spans="1:4" x14ac:dyDescent="0.25">
      <c r="A9" s="2">
        <v>2019</v>
      </c>
      <c r="B9" s="2" t="s">
        <v>54</v>
      </c>
      <c r="C9" s="33">
        <v>6841</v>
      </c>
    </row>
    <row r="10" spans="1:4" x14ac:dyDescent="0.25">
      <c r="A10" s="2">
        <v>2019</v>
      </c>
      <c r="B10" s="2" t="s">
        <v>55</v>
      </c>
      <c r="C10" s="33">
        <v>7191</v>
      </c>
    </row>
    <row r="11" spans="1:4" x14ac:dyDescent="0.25">
      <c r="A11" s="2">
        <v>2019</v>
      </c>
      <c r="B11" s="2" t="s">
        <v>56</v>
      </c>
      <c r="C11" s="33">
        <v>6584</v>
      </c>
    </row>
    <row r="12" spans="1:4" x14ac:dyDescent="0.25">
      <c r="A12" s="2">
        <v>2019</v>
      </c>
      <c r="B12" s="2" t="s">
        <v>57</v>
      </c>
      <c r="C12" s="33">
        <v>6920</v>
      </c>
    </row>
    <row r="13" spans="1:4" x14ac:dyDescent="0.25">
      <c r="A13" s="2">
        <v>2019</v>
      </c>
      <c r="B13" s="2" t="s">
        <v>58</v>
      </c>
      <c r="C13" s="33">
        <v>7659</v>
      </c>
    </row>
    <row r="14" spans="1:4" x14ac:dyDescent="0.25">
      <c r="A14" s="2">
        <v>2019</v>
      </c>
      <c r="B14" s="2" t="s">
        <v>59</v>
      </c>
      <c r="C14" s="33">
        <v>7239</v>
      </c>
    </row>
    <row r="15" spans="1:4" x14ac:dyDescent="0.25">
      <c r="A15" s="2">
        <v>2019</v>
      </c>
      <c r="B15" s="2" t="s">
        <v>60</v>
      </c>
      <c r="C15" s="33">
        <v>6376</v>
      </c>
    </row>
    <row r="16" spans="1:4" x14ac:dyDescent="0.25">
      <c r="A16" s="2">
        <v>2020</v>
      </c>
      <c r="B16" s="2" t="s">
        <v>347</v>
      </c>
      <c r="C16" s="33">
        <v>7727</v>
      </c>
    </row>
    <row r="17" spans="1:3" x14ac:dyDescent="0.25">
      <c r="A17" s="2">
        <v>2020</v>
      </c>
      <c r="B17" s="2" t="s">
        <v>348</v>
      </c>
      <c r="C17" s="33">
        <v>6760</v>
      </c>
    </row>
    <row r="18" spans="1:3" x14ac:dyDescent="0.25">
      <c r="A18" s="2">
        <v>2020</v>
      </c>
      <c r="B18" s="2" t="s">
        <v>349</v>
      </c>
      <c r="C18" s="33">
        <v>6378</v>
      </c>
    </row>
    <row r="19" spans="1:3" x14ac:dyDescent="0.25">
      <c r="A19" s="2">
        <v>2020</v>
      </c>
      <c r="B19" s="2" t="s">
        <v>350</v>
      </c>
      <c r="C19" s="33">
        <v>4637</v>
      </c>
    </row>
    <row r="20" spans="1:3" x14ac:dyDescent="0.25">
      <c r="A20" s="2">
        <v>2020</v>
      </c>
      <c r="B20" s="2" t="s">
        <v>351</v>
      </c>
      <c r="C20" s="33">
        <v>5076</v>
      </c>
    </row>
    <row r="21" spans="1:3" x14ac:dyDescent="0.25">
      <c r="A21" s="2">
        <v>2020</v>
      </c>
      <c r="B21" s="2" t="s">
        <v>352</v>
      </c>
      <c r="C21" s="33">
        <v>6338</v>
      </c>
    </row>
    <row r="22" spans="1:3" x14ac:dyDescent="0.25">
      <c r="A22" s="2">
        <v>2020</v>
      </c>
      <c r="B22" s="2" t="s">
        <v>353</v>
      </c>
      <c r="C22" s="33">
        <v>6675</v>
      </c>
    </row>
    <row r="23" spans="1:3" x14ac:dyDescent="0.25">
      <c r="A23" s="2">
        <v>2020</v>
      </c>
      <c r="B23" s="2" t="s">
        <v>354</v>
      </c>
      <c r="C23" s="33">
        <v>6368</v>
      </c>
    </row>
    <row r="24" spans="1:3" x14ac:dyDescent="0.25">
      <c r="A24" s="2">
        <v>2020</v>
      </c>
      <c r="B24" s="2" t="s">
        <v>355</v>
      </c>
      <c r="C24" s="33">
        <v>6962</v>
      </c>
    </row>
    <row r="25" spans="1:3" x14ac:dyDescent="0.25">
      <c r="A25" s="2">
        <v>2020</v>
      </c>
      <c r="B25" s="2" t="s">
        <v>356</v>
      </c>
      <c r="C25" s="33">
        <v>7133</v>
      </c>
    </row>
    <row r="26" spans="1:3" x14ac:dyDescent="0.25">
      <c r="A26" s="2">
        <v>2020</v>
      </c>
      <c r="B26" s="2" t="s">
        <v>357</v>
      </c>
      <c r="C26" s="33">
        <v>7305</v>
      </c>
    </row>
    <row r="27" spans="1:3" x14ac:dyDescent="0.25">
      <c r="A27" s="2">
        <v>2020</v>
      </c>
      <c r="B27" s="2" t="s">
        <v>358</v>
      </c>
      <c r="C27" s="33">
        <v>7079</v>
      </c>
    </row>
    <row r="28" spans="1:3" x14ac:dyDescent="0.25">
      <c r="A28" s="2">
        <v>2021</v>
      </c>
      <c r="B28" s="2" t="s">
        <v>359</v>
      </c>
      <c r="C28" s="33">
        <v>7025</v>
      </c>
    </row>
    <row r="29" spans="1:3" x14ac:dyDescent="0.25">
      <c r="A29" s="2">
        <v>2021</v>
      </c>
      <c r="B29" s="2" t="s">
        <v>360</v>
      </c>
      <c r="C29" s="33">
        <v>6456</v>
      </c>
    </row>
    <row r="30" spans="1:3" x14ac:dyDescent="0.25">
      <c r="A30" s="2">
        <v>2021</v>
      </c>
      <c r="B30" s="2" t="s">
        <v>361</v>
      </c>
      <c r="C30" s="33">
        <v>7898</v>
      </c>
    </row>
    <row r="31" spans="1:3" ht="15" customHeight="1" x14ac:dyDescent="0.25">
      <c r="A31" s="2">
        <v>2021</v>
      </c>
      <c r="B31" s="2" t="s">
        <v>362</v>
      </c>
      <c r="C31" s="33">
        <v>6945</v>
      </c>
    </row>
    <row r="32" spans="1:3" x14ac:dyDescent="0.25">
      <c r="A32" s="2">
        <v>2021</v>
      </c>
      <c r="B32" s="2" t="s">
        <v>363</v>
      </c>
      <c r="C32" s="33">
        <v>7037</v>
      </c>
    </row>
    <row r="33" spans="1:19" x14ac:dyDescent="0.25">
      <c r="A33" s="2">
        <v>2021</v>
      </c>
      <c r="B33" s="2" t="s">
        <v>364</v>
      </c>
      <c r="C33" s="33">
        <v>7740</v>
      </c>
    </row>
    <row r="34" spans="1:19" x14ac:dyDescent="0.25">
      <c r="A34" s="2">
        <v>2021</v>
      </c>
      <c r="B34" s="2" t="s">
        <v>365</v>
      </c>
      <c r="C34" s="33">
        <v>7024</v>
      </c>
      <c r="D34" s="9"/>
    </row>
    <row r="35" spans="1:19" x14ac:dyDescent="0.25">
      <c r="A35" s="2">
        <v>2021</v>
      </c>
      <c r="B35" s="2" t="s">
        <v>366</v>
      </c>
      <c r="C35" s="33">
        <v>6928</v>
      </c>
    </row>
    <row r="36" spans="1:19" ht="15" customHeight="1" x14ac:dyDescent="0.25">
      <c r="A36" s="2">
        <v>2021</v>
      </c>
      <c r="B36" s="2" t="s">
        <v>367</v>
      </c>
      <c r="C36" s="33">
        <v>7359</v>
      </c>
      <c r="F36" s="37"/>
      <c r="G36" s="37"/>
      <c r="H36" s="37"/>
      <c r="I36" s="37"/>
      <c r="J36" s="37"/>
      <c r="K36" s="37"/>
      <c r="L36" s="37"/>
      <c r="M36" s="37"/>
      <c r="N36" s="37"/>
      <c r="O36" s="37"/>
      <c r="P36" s="37"/>
      <c r="Q36" s="37"/>
      <c r="R36" s="37"/>
      <c r="S36" s="37"/>
    </row>
    <row r="37" spans="1:19" x14ac:dyDescent="0.25">
      <c r="A37" s="2">
        <v>2021</v>
      </c>
      <c r="B37" s="2" t="s">
        <v>368</v>
      </c>
      <c r="C37" s="33">
        <v>7282</v>
      </c>
      <c r="F37" s="37"/>
      <c r="G37" s="37"/>
      <c r="H37" s="37"/>
      <c r="I37" s="37"/>
      <c r="J37" s="37"/>
      <c r="K37" s="37"/>
      <c r="L37" s="37"/>
      <c r="M37" s="37"/>
      <c r="N37" s="37"/>
      <c r="O37" s="37"/>
      <c r="P37" s="37"/>
      <c r="Q37" s="37"/>
      <c r="R37" s="37"/>
      <c r="S37" s="37"/>
    </row>
    <row r="38" spans="1:19" ht="17.25" customHeight="1" x14ac:dyDescent="0.25">
      <c r="A38" s="2">
        <v>2021</v>
      </c>
      <c r="B38" s="2" t="s">
        <v>369</v>
      </c>
      <c r="C38" s="33">
        <v>7712</v>
      </c>
      <c r="E38" s="37"/>
      <c r="F38" s="37"/>
      <c r="G38" s="37"/>
      <c r="H38" s="37"/>
      <c r="I38" s="37"/>
      <c r="J38" s="37"/>
      <c r="K38" s="37"/>
      <c r="L38" s="37"/>
      <c r="M38" s="37"/>
      <c r="N38" s="37"/>
      <c r="O38" s="37"/>
      <c r="P38" s="37"/>
      <c r="Q38" s="37"/>
      <c r="R38" s="37"/>
      <c r="S38" s="37"/>
    </row>
    <row r="39" spans="1:19" x14ac:dyDescent="0.25">
      <c r="A39" s="2">
        <v>2021</v>
      </c>
      <c r="B39" s="2" t="s">
        <v>370</v>
      </c>
      <c r="C39" s="33">
        <v>6868</v>
      </c>
    </row>
    <row r="40" spans="1:19" x14ac:dyDescent="0.25">
      <c r="A40" s="2">
        <v>2022</v>
      </c>
      <c r="B40" s="2" t="s">
        <v>371</v>
      </c>
      <c r="C40" s="33">
        <v>7307</v>
      </c>
    </row>
    <row r="41" spans="1:19" x14ac:dyDescent="0.25">
      <c r="A41" s="2">
        <v>2022</v>
      </c>
      <c r="B41" s="2" t="s">
        <v>372</v>
      </c>
      <c r="C41" s="33">
        <v>7482</v>
      </c>
    </row>
    <row r="42" spans="1:19" x14ac:dyDescent="0.25">
      <c r="A42" s="2">
        <v>2022</v>
      </c>
      <c r="B42" s="2" t="s">
        <v>373</v>
      </c>
      <c r="C42" s="33">
        <v>8627</v>
      </c>
    </row>
    <row r="43" spans="1:19" x14ac:dyDescent="0.25">
      <c r="A43" s="2">
        <v>2022</v>
      </c>
      <c r="B43" s="2" t="s">
        <v>374</v>
      </c>
      <c r="C43" s="33">
        <v>7660</v>
      </c>
    </row>
    <row r="44" spans="1:19" x14ac:dyDescent="0.25">
      <c r="A44" s="2">
        <v>2022</v>
      </c>
      <c r="B44" s="2" t="s">
        <v>375</v>
      </c>
      <c r="C44" s="33">
        <v>8231</v>
      </c>
    </row>
    <row r="45" spans="1:19" x14ac:dyDescent="0.25">
      <c r="A45" s="2">
        <v>2022</v>
      </c>
      <c r="B45" s="2" t="s">
        <v>376</v>
      </c>
      <c r="C45" s="33">
        <v>8300</v>
      </c>
    </row>
    <row r="46" spans="1:19" x14ac:dyDescent="0.25">
      <c r="A46" s="2">
        <v>2022</v>
      </c>
      <c r="B46" s="2" t="s">
        <v>377</v>
      </c>
      <c r="C46" s="33">
        <v>7017</v>
      </c>
    </row>
    <row r="47" spans="1:19" x14ac:dyDescent="0.25">
      <c r="A47" s="2">
        <v>2022</v>
      </c>
      <c r="B47" s="2" t="s">
        <v>378</v>
      </c>
      <c r="C47" s="33">
        <v>7879</v>
      </c>
    </row>
    <row r="48" spans="1:19" x14ac:dyDescent="0.25">
      <c r="A48" s="2">
        <v>2022</v>
      </c>
      <c r="B48" s="2" t="s">
        <v>379</v>
      </c>
      <c r="C48" s="33">
        <v>7856</v>
      </c>
    </row>
    <row r="49" spans="1:4" x14ac:dyDescent="0.25">
      <c r="A49" s="2">
        <v>2022</v>
      </c>
      <c r="B49" s="2" t="s">
        <v>380</v>
      </c>
      <c r="C49" s="33">
        <v>7717</v>
      </c>
    </row>
    <row r="50" spans="1:4" x14ac:dyDescent="0.25">
      <c r="A50" s="2">
        <v>2022</v>
      </c>
      <c r="B50" s="2" t="s">
        <v>381</v>
      </c>
      <c r="C50" s="33">
        <v>8253</v>
      </c>
    </row>
    <row r="51" spans="1:4" x14ac:dyDescent="0.25">
      <c r="A51" s="2">
        <v>2022</v>
      </c>
      <c r="B51" s="2" t="s">
        <v>382</v>
      </c>
      <c r="C51" s="33">
        <v>7016</v>
      </c>
    </row>
    <row r="52" spans="1:4" x14ac:dyDescent="0.25">
      <c r="A52" s="9" t="s">
        <v>615</v>
      </c>
    </row>
    <row r="53" spans="1:4" x14ac:dyDescent="0.25">
      <c r="A53" s="5" t="s">
        <v>595</v>
      </c>
    </row>
    <row r="54" spans="1:4" x14ac:dyDescent="0.25">
      <c r="A54" s="5" t="s">
        <v>596</v>
      </c>
    </row>
    <row r="55" spans="1:4" x14ac:dyDescent="0.25">
      <c r="A55" s="5" t="s">
        <v>597</v>
      </c>
    </row>
    <row r="56" spans="1:4" x14ac:dyDescent="0.25">
      <c r="A56" s="5" t="s">
        <v>870</v>
      </c>
    </row>
    <row r="57" spans="1:4" x14ac:dyDescent="0.25">
      <c r="A57" s="5" t="s">
        <v>866</v>
      </c>
    </row>
    <row r="58" spans="1:4" ht="105" customHeight="1" x14ac:dyDescent="0.25">
      <c r="D58" s="37"/>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4350-0D60-44D1-903C-4FFC9A5AF376}">
  <sheetPr codeName="Sheet20"/>
  <dimension ref="A1:G47"/>
  <sheetViews>
    <sheetView zoomScaleNormal="100" workbookViewId="0"/>
  </sheetViews>
  <sheetFormatPr defaultColWidth="9.140625" defaultRowHeight="15.75" x14ac:dyDescent="0.25"/>
  <cols>
    <col min="1" max="1" width="15.140625" style="5" customWidth="1"/>
    <col min="2" max="2" width="9.140625" style="5"/>
    <col min="3" max="3" width="9.7109375" style="5" customWidth="1"/>
    <col min="4" max="4" width="18.7109375" style="5" bestFit="1" customWidth="1"/>
    <col min="5" max="5" width="9.140625" style="5"/>
    <col min="6" max="6" width="12.5703125" style="5" customWidth="1"/>
    <col min="7" max="7" width="11.42578125" style="5" customWidth="1"/>
    <col min="8" max="16384" width="9.140625" style="5"/>
  </cols>
  <sheetData>
    <row r="1" spans="1:6" x14ac:dyDescent="0.25">
      <c r="A1" s="9" t="s">
        <v>892</v>
      </c>
    </row>
    <row r="2" spans="1:6" x14ac:dyDescent="0.25">
      <c r="A2" s="5" t="s">
        <v>1022</v>
      </c>
    </row>
    <row r="4" spans="1:6" x14ac:dyDescent="0.25">
      <c r="A4" s="84" t="s">
        <v>731</v>
      </c>
      <c r="B4" s="84" t="s">
        <v>677</v>
      </c>
      <c r="C4" s="107" t="s">
        <v>796</v>
      </c>
      <c r="D4" s="2" t="s">
        <v>96</v>
      </c>
      <c r="F4" s="9"/>
    </row>
    <row r="5" spans="1:6" x14ac:dyDescent="0.25">
      <c r="A5" s="22">
        <v>1988</v>
      </c>
      <c r="B5" s="22">
        <v>279</v>
      </c>
      <c r="C5" s="23">
        <v>140.158241458399</v>
      </c>
      <c r="D5" s="54" t="s">
        <v>97</v>
      </c>
    </row>
    <row r="6" spans="1:6" x14ac:dyDescent="0.25">
      <c r="A6" s="22">
        <v>1989</v>
      </c>
      <c r="B6" s="22">
        <v>265</v>
      </c>
      <c r="C6" s="23">
        <v>129.65020244934499</v>
      </c>
      <c r="D6" s="54" t="s">
        <v>98</v>
      </c>
    </row>
    <row r="7" spans="1:6" x14ac:dyDescent="0.25">
      <c r="A7" s="22">
        <v>1990</v>
      </c>
      <c r="B7" s="22">
        <v>347</v>
      </c>
      <c r="C7" s="23">
        <v>166.238084321945</v>
      </c>
      <c r="D7" s="54" t="s">
        <v>99</v>
      </c>
    </row>
    <row r="8" spans="1:6" x14ac:dyDescent="0.25">
      <c r="A8" s="22">
        <v>1991</v>
      </c>
      <c r="B8" s="22">
        <v>319</v>
      </c>
      <c r="C8" s="23">
        <v>150.86743181069201</v>
      </c>
      <c r="D8" s="54" t="s">
        <v>100</v>
      </c>
    </row>
    <row r="9" spans="1:6" x14ac:dyDescent="0.25">
      <c r="A9" s="22">
        <v>1992</v>
      </c>
      <c r="B9" s="22">
        <v>293</v>
      </c>
      <c r="C9" s="23">
        <v>135.99051211522101</v>
      </c>
      <c r="D9" s="54" t="s">
        <v>101</v>
      </c>
    </row>
    <row r="10" spans="1:6" x14ac:dyDescent="0.25">
      <c r="A10" s="22">
        <v>1993</v>
      </c>
      <c r="B10" s="22">
        <v>343</v>
      </c>
      <c r="C10" s="23">
        <v>156.45876855031099</v>
      </c>
      <c r="D10" s="54" t="s">
        <v>102</v>
      </c>
    </row>
    <row r="11" spans="1:6" x14ac:dyDescent="0.25">
      <c r="A11" s="22">
        <v>1994</v>
      </c>
      <c r="B11" s="22">
        <v>319</v>
      </c>
      <c r="C11" s="23">
        <v>144.082506593593</v>
      </c>
      <c r="D11" s="54" t="s">
        <v>103</v>
      </c>
    </row>
    <row r="12" spans="1:6" x14ac:dyDescent="0.25">
      <c r="A12" s="22">
        <v>1995</v>
      </c>
      <c r="B12" s="22">
        <v>339</v>
      </c>
      <c r="C12" s="23">
        <v>152.122635144025</v>
      </c>
      <c r="D12" s="54" t="s">
        <v>104</v>
      </c>
    </row>
    <row r="13" spans="1:6" x14ac:dyDescent="0.25">
      <c r="A13" s="22">
        <v>1996</v>
      </c>
      <c r="B13" s="22">
        <v>344</v>
      </c>
      <c r="C13" s="23">
        <v>152.515416202126</v>
      </c>
      <c r="D13" s="54" t="s">
        <v>105</v>
      </c>
    </row>
    <row r="14" spans="1:6" x14ac:dyDescent="0.25">
      <c r="A14" s="22">
        <v>1997</v>
      </c>
      <c r="B14" s="22">
        <v>340</v>
      </c>
      <c r="C14" s="23">
        <v>150.654423176786</v>
      </c>
      <c r="D14" s="54" t="s">
        <v>106</v>
      </c>
    </row>
    <row r="15" spans="1:6" x14ac:dyDescent="0.25">
      <c r="A15" s="22">
        <v>1998</v>
      </c>
      <c r="B15" s="22">
        <v>362</v>
      </c>
      <c r="C15" s="23">
        <v>160.56388168132901</v>
      </c>
      <c r="D15" s="54" t="s">
        <v>107</v>
      </c>
    </row>
    <row r="16" spans="1:6" x14ac:dyDescent="0.25">
      <c r="A16" s="22">
        <v>1999</v>
      </c>
      <c r="B16" s="22">
        <v>337</v>
      </c>
      <c r="C16" s="23">
        <v>150.20100077783999</v>
      </c>
      <c r="D16" s="54" t="s">
        <v>108</v>
      </c>
    </row>
    <row r="17" spans="1:7" x14ac:dyDescent="0.25">
      <c r="A17" s="22">
        <v>2000</v>
      </c>
      <c r="B17" s="22">
        <v>351</v>
      </c>
      <c r="C17" s="23">
        <v>155.457491799585</v>
      </c>
      <c r="D17" s="54" t="s">
        <v>109</v>
      </c>
    </row>
    <row r="18" spans="1:7" x14ac:dyDescent="0.25">
      <c r="A18" s="22">
        <v>2001</v>
      </c>
      <c r="B18" s="22">
        <v>335</v>
      </c>
      <c r="C18" s="23">
        <v>146.90956449594401</v>
      </c>
      <c r="D18" s="54" t="s">
        <v>110</v>
      </c>
    </row>
    <row r="19" spans="1:7" x14ac:dyDescent="0.25">
      <c r="A19" s="22">
        <v>2002</v>
      </c>
      <c r="B19" s="22">
        <v>320</v>
      </c>
      <c r="C19" s="23">
        <v>141.65238341874399</v>
      </c>
      <c r="D19" s="54" t="s">
        <v>111</v>
      </c>
    </row>
    <row r="20" spans="1:7" x14ac:dyDescent="0.25">
      <c r="A20" s="22">
        <v>2003</v>
      </c>
      <c r="B20" s="22">
        <v>353</v>
      </c>
      <c r="C20" s="23">
        <v>157.063496774551</v>
      </c>
      <c r="D20" s="54" t="s">
        <v>112</v>
      </c>
    </row>
    <row r="21" spans="1:7" x14ac:dyDescent="0.25">
      <c r="A21" s="22">
        <v>2004</v>
      </c>
      <c r="B21" s="22">
        <v>345</v>
      </c>
      <c r="C21" s="23">
        <v>155.45141716051501</v>
      </c>
      <c r="D21" s="54" t="s">
        <v>113</v>
      </c>
    </row>
    <row r="22" spans="1:7" x14ac:dyDescent="0.25">
      <c r="A22" s="22">
        <v>2005</v>
      </c>
      <c r="B22" s="22">
        <v>331</v>
      </c>
      <c r="C22" s="23">
        <v>149.965736180146</v>
      </c>
      <c r="D22" s="54" t="s">
        <v>114</v>
      </c>
    </row>
    <row r="23" spans="1:7" x14ac:dyDescent="0.25">
      <c r="A23" s="22">
        <v>2006</v>
      </c>
      <c r="B23" s="22">
        <v>355</v>
      </c>
      <c r="C23" s="23">
        <v>160.68363544236601</v>
      </c>
      <c r="D23" s="54" t="s">
        <v>115</v>
      </c>
    </row>
    <row r="24" spans="1:7" x14ac:dyDescent="0.25">
      <c r="A24" s="22">
        <v>2007</v>
      </c>
      <c r="B24" s="22">
        <v>348</v>
      </c>
      <c r="C24" s="23">
        <v>158.48035697710199</v>
      </c>
      <c r="D24" s="54" t="s">
        <v>116</v>
      </c>
    </row>
    <row r="25" spans="1:7" x14ac:dyDescent="0.25">
      <c r="A25" s="22">
        <v>2008</v>
      </c>
      <c r="B25" s="22">
        <v>380</v>
      </c>
      <c r="C25" s="23">
        <v>173.23348422879701</v>
      </c>
      <c r="D25" s="54" t="s">
        <v>117</v>
      </c>
    </row>
    <row r="26" spans="1:7" x14ac:dyDescent="0.25">
      <c r="A26" s="22">
        <v>2009</v>
      </c>
      <c r="B26" s="22">
        <v>370</v>
      </c>
      <c r="C26" s="23">
        <v>168.971110318981</v>
      </c>
      <c r="D26" s="54" t="s">
        <v>118</v>
      </c>
    </row>
    <row r="27" spans="1:7" x14ac:dyDescent="0.25">
      <c r="A27" s="22">
        <v>2010</v>
      </c>
      <c r="B27" s="22">
        <v>404</v>
      </c>
      <c r="C27" s="23">
        <v>184.478557594676</v>
      </c>
      <c r="D27" s="54" t="s">
        <v>119</v>
      </c>
    </row>
    <row r="28" spans="1:7" x14ac:dyDescent="0.25">
      <c r="A28" s="22">
        <v>2011</v>
      </c>
      <c r="B28" s="22">
        <v>365</v>
      </c>
      <c r="C28" s="23">
        <v>166.61022947934899</v>
      </c>
      <c r="D28" s="54" t="s">
        <v>120</v>
      </c>
    </row>
    <row r="29" spans="1:7" x14ac:dyDescent="0.25">
      <c r="A29" s="22">
        <v>2012</v>
      </c>
      <c r="B29" s="22">
        <v>403</v>
      </c>
      <c r="C29" s="23">
        <v>184.622704062872</v>
      </c>
      <c r="D29" s="54" t="s">
        <v>121</v>
      </c>
    </row>
    <row r="30" spans="1:7" x14ac:dyDescent="0.25">
      <c r="A30" s="22">
        <v>2013</v>
      </c>
      <c r="B30" s="22">
        <v>397</v>
      </c>
      <c r="C30" s="23">
        <v>182.279776530802</v>
      </c>
      <c r="D30" s="54" t="s">
        <v>122</v>
      </c>
    </row>
    <row r="31" spans="1:7" ht="16.5" thickBot="1" x14ac:dyDescent="0.3">
      <c r="A31" s="22">
        <v>2014</v>
      </c>
      <c r="B31" s="22">
        <v>409</v>
      </c>
      <c r="C31" s="23">
        <v>187.889654962149</v>
      </c>
      <c r="D31" s="54" t="s">
        <v>123</v>
      </c>
    </row>
    <row r="32" spans="1:7" ht="16.5" customHeight="1" thickBot="1" x14ac:dyDescent="0.3">
      <c r="A32" s="22">
        <v>2015</v>
      </c>
      <c r="B32" s="22">
        <v>433</v>
      </c>
      <c r="C32" s="23">
        <v>199.523046995089</v>
      </c>
      <c r="D32" s="54" t="s">
        <v>124</v>
      </c>
      <c r="F32" s="108" t="s">
        <v>714</v>
      </c>
      <c r="G32" s="109" t="s">
        <v>736</v>
      </c>
    </row>
    <row r="33" spans="1:7" ht="18" customHeight="1" thickBot="1" x14ac:dyDescent="0.3">
      <c r="A33" s="110">
        <v>2016</v>
      </c>
      <c r="B33" s="110">
        <v>389</v>
      </c>
      <c r="C33" s="111">
        <v>176.92767371572199</v>
      </c>
      <c r="D33" s="54" t="s">
        <v>125</v>
      </c>
      <c r="F33" s="112" t="s">
        <v>797</v>
      </c>
      <c r="G33" s="113">
        <v>0.4</v>
      </c>
    </row>
    <row r="34" spans="1:7" ht="15" customHeight="1" thickBot="1" x14ac:dyDescent="0.3">
      <c r="A34" s="22">
        <v>2017</v>
      </c>
      <c r="B34" s="22">
        <v>395</v>
      </c>
      <c r="C34" s="23">
        <v>178.35296909943699</v>
      </c>
      <c r="D34" s="54" t="s">
        <v>126</v>
      </c>
      <c r="F34" s="112" t="s">
        <v>798</v>
      </c>
      <c r="G34" s="113" t="s">
        <v>799</v>
      </c>
    </row>
    <row r="35" spans="1:7" ht="18" customHeight="1" thickBot="1" x14ac:dyDescent="0.3">
      <c r="A35" s="22">
        <v>2018</v>
      </c>
      <c r="B35" s="22">
        <v>395</v>
      </c>
      <c r="C35" s="23">
        <v>176.15507006149099</v>
      </c>
      <c r="D35" s="54" t="s">
        <v>127</v>
      </c>
      <c r="F35" s="112" t="s">
        <v>800</v>
      </c>
      <c r="G35" s="113" t="s">
        <v>801</v>
      </c>
    </row>
    <row r="36" spans="1:7" x14ac:dyDescent="0.25">
      <c r="A36" s="110">
        <v>2019</v>
      </c>
      <c r="B36" s="110">
        <v>400</v>
      </c>
      <c r="C36" s="111">
        <v>177.55953239996401</v>
      </c>
      <c r="D36" s="54" t="s">
        <v>128</v>
      </c>
      <c r="F36" s="114"/>
    </row>
    <row r="37" spans="1:7" x14ac:dyDescent="0.25">
      <c r="A37" s="22">
        <v>2020</v>
      </c>
      <c r="B37" s="22">
        <v>387</v>
      </c>
      <c r="C37" s="23">
        <v>172.90637784965401</v>
      </c>
      <c r="D37" s="54" t="s">
        <v>129</v>
      </c>
    </row>
    <row r="38" spans="1:7" x14ac:dyDescent="0.25">
      <c r="A38" s="22">
        <v>2021</v>
      </c>
      <c r="B38" s="22">
        <v>381</v>
      </c>
      <c r="C38" s="23">
        <v>170.971618620096</v>
      </c>
      <c r="D38" s="54" t="s">
        <v>130</v>
      </c>
    </row>
    <row r="39" spans="1:7" x14ac:dyDescent="0.25">
      <c r="A39" s="22">
        <v>2022</v>
      </c>
      <c r="B39" s="22">
        <v>365</v>
      </c>
      <c r="C39" s="23">
        <v>162.48731351984199</v>
      </c>
      <c r="D39" s="54" t="s">
        <v>131</v>
      </c>
    </row>
    <row r="40" spans="1:7" x14ac:dyDescent="0.25">
      <c r="A40" s="6" t="s">
        <v>802</v>
      </c>
    </row>
    <row r="41" spans="1:7" x14ac:dyDescent="0.25">
      <c r="A41" s="14" t="s">
        <v>835</v>
      </c>
    </row>
    <row r="42" spans="1:7" x14ac:dyDescent="0.25">
      <c r="A42" s="14" t="s">
        <v>863</v>
      </c>
    </row>
    <row r="43" spans="1:7" x14ac:dyDescent="0.25">
      <c r="A43" s="9" t="s">
        <v>615</v>
      </c>
    </row>
    <row r="44" spans="1:7" x14ac:dyDescent="0.25">
      <c r="A44" s="14" t="s">
        <v>828</v>
      </c>
    </row>
    <row r="45" spans="1:7" x14ac:dyDescent="0.25">
      <c r="A45" s="14" t="s">
        <v>1023</v>
      </c>
    </row>
    <row r="46" spans="1:7" x14ac:dyDescent="0.25">
      <c r="A46" s="6" t="s">
        <v>1036</v>
      </c>
    </row>
    <row r="47" spans="1:7" x14ac:dyDescent="0.25">
      <c r="A47" s="6" t="s">
        <v>1028</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525E-97AE-48DB-9C42-6E3DEFE77C94}">
  <sheetPr codeName="Sheet21"/>
  <dimension ref="A1:J125"/>
  <sheetViews>
    <sheetView zoomScale="85" zoomScaleNormal="85" workbookViewId="0"/>
  </sheetViews>
  <sheetFormatPr defaultColWidth="8.7109375" defaultRowHeight="15.75" x14ac:dyDescent="0.25"/>
  <cols>
    <col min="1" max="1" width="12.42578125" style="19" customWidth="1"/>
    <col min="2" max="2" width="18.85546875" style="5" bestFit="1" customWidth="1"/>
    <col min="3" max="4" width="20" style="5" bestFit="1" customWidth="1"/>
    <col min="5" max="5" width="22.28515625" style="5" bestFit="1" customWidth="1"/>
    <col min="6" max="6" width="8.7109375" style="5"/>
    <col min="7" max="7" width="20.42578125" style="5" customWidth="1"/>
    <col min="8" max="8" width="15.42578125" style="5" customWidth="1"/>
    <col min="9" max="16384" width="8.7109375" style="5"/>
  </cols>
  <sheetData>
    <row r="1" spans="1:9" x14ac:dyDescent="0.25">
      <c r="A1" s="146" t="s">
        <v>1004</v>
      </c>
      <c r="B1" s="146"/>
    </row>
    <row r="2" spans="1:9" x14ac:dyDescent="0.25">
      <c r="A2" s="147"/>
      <c r="B2" s="146"/>
    </row>
    <row r="3" spans="1:9" x14ac:dyDescent="0.25">
      <c r="A3" s="148" t="s">
        <v>1024</v>
      </c>
      <c r="B3" s="146"/>
    </row>
    <row r="4" spans="1:9" ht="31.5" x14ac:dyDescent="0.25">
      <c r="A4" s="117" t="s">
        <v>271</v>
      </c>
      <c r="B4" s="136" t="s">
        <v>883</v>
      </c>
      <c r="C4" s="136" t="s">
        <v>884</v>
      </c>
      <c r="D4" s="136" t="s">
        <v>885</v>
      </c>
      <c r="E4" s="136" t="s">
        <v>886</v>
      </c>
      <c r="G4" s="41" t="s">
        <v>713</v>
      </c>
      <c r="H4" s="42" t="s">
        <v>714</v>
      </c>
      <c r="I4" s="42" t="s">
        <v>699</v>
      </c>
    </row>
    <row r="5" spans="1:9" ht="15" customHeight="1" x14ac:dyDescent="0.25">
      <c r="A5" s="54">
        <v>1986</v>
      </c>
      <c r="B5" s="17">
        <v>44.931667183000002</v>
      </c>
      <c r="C5" s="17">
        <v>429.66344017</v>
      </c>
      <c r="D5" s="51">
        <v>1497.4779048309999</v>
      </c>
      <c r="E5" s="51">
        <v>2397.0178528309998</v>
      </c>
      <c r="G5" s="1" t="s">
        <v>695</v>
      </c>
      <c r="H5" s="28" t="s">
        <v>704</v>
      </c>
      <c r="I5" s="28" t="s">
        <v>761</v>
      </c>
    </row>
    <row r="6" spans="1:9" x14ac:dyDescent="0.25">
      <c r="A6" s="54">
        <v>1987</v>
      </c>
      <c r="B6" s="17">
        <v>46.593830457000003</v>
      </c>
      <c r="C6" s="17">
        <v>430.908992802</v>
      </c>
      <c r="D6" s="51">
        <v>1539.6545358789999</v>
      </c>
      <c r="E6" s="51">
        <v>2455.0867546939999</v>
      </c>
      <c r="G6" s="1" t="s">
        <v>695</v>
      </c>
      <c r="H6" s="28" t="s">
        <v>762</v>
      </c>
      <c r="I6" s="28" t="s">
        <v>763</v>
      </c>
    </row>
    <row r="7" spans="1:9" x14ac:dyDescent="0.25">
      <c r="A7" s="54">
        <v>1988</v>
      </c>
      <c r="B7" s="17">
        <v>46.549632248000002</v>
      </c>
      <c r="C7" s="17">
        <v>442.83871080099999</v>
      </c>
      <c r="D7" s="51">
        <v>1574.202545051</v>
      </c>
      <c r="E7" s="51">
        <v>2418.2426852670001</v>
      </c>
      <c r="G7" s="1" t="s">
        <v>695</v>
      </c>
      <c r="H7" s="28" t="s">
        <v>764</v>
      </c>
      <c r="I7" s="28" t="s">
        <v>765</v>
      </c>
    </row>
    <row r="8" spans="1:9" x14ac:dyDescent="0.25">
      <c r="A8" s="54">
        <v>1989</v>
      </c>
      <c r="B8" s="17">
        <v>44.812349179000002</v>
      </c>
      <c r="C8" s="17">
        <v>422.91567664600001</v>
      </c>
      <c r="D8" s="51">
        <v>1552.666113043</v>
      </c>
      <c r="E8" s="51">
        <v>2383.352308515</v>
      </c>
      <c r="G8" s="1" t="s">
        <v>696</v>
      </c>
      <c r="H8" s="28" t="s">
        <v>766</v>
      </c>
      <c r="I8" s="28" t="s">
        <v>705</v>
      </c>
    </row>
    <row r="9" spans="1:9" x14ac:dyDescent="0.25">
      <c r="A9" s="54">
        <v>1990</v>
      </c>
      <c r="B9" s="17">
        <v>46.798799129000002</v>
      </c>
      <c r="C9" s="17">
        <v>433.187970178</v>
      </c>
      <c r="D9" s="51">
        <v>1578.3893037170001</v>
      </c>
      <c r="E9" s="51">
        <v>2465.7172407469998</v>
      </c>
      <c r="G9" s="1" t="s">
        <v>696</v>
      </c>
      <c r="H9" s="28" t="s">
        <v>767</v>
      </c>
      <c r="I9" s="28" t="s">
        <v>717</v>
      </c>
    </row>
    <row r="10" spans="1:9" x14ac:dyDescent="0.25">
      <c r="A10" s="54">
        <v>1991</v>
      </c>
      <c r="B10" s="17">
        <v>46.133259680000002</v>
      </c>
      <c r="C10" s="17">
        <v>442.86939944199997</v>
      </c>
      <c r="D10" s="51">
        <v>1645.8485530830001</v>
      </c>
      <c r="E10" s="51">
        <v>2520.212643112</v>
      </c>
      <c r="G10" s="1" t="s">
        <v>697</v>
      </c>
      <c r="H10" s="28" t="s">
        <v>768</v>
      </c>
      <c r="I10" s="28" t="s">
        <v>763</v>
      </c>
    </row>
    <row r="11" spans="1:9" x14ac:dyDescent="0.25">
      <c r="A11" s="54">
        <v>1992</v>
      </c>
      <c r="B11" s="17">
        <v>45.680493873000003</v>
      </c>
      <c r="C11" s="17">
        <v>445.84476378900001</v>
      </c>
      <c r="D11" s="51">
        <v>1661.796178353</v>
      </c>
      <c r="E11" s="51">
        <v>2391.8843279500002</v>
      </c>
      <c r="G11" s="1" t="s">
        <v>697</v>
      </c>
      <c r="H11" s="28" t="s">
        <v>769</v>
      </c>
      <c r="I11" s="28" t="s">
        <v>770</v>
      </c>
    </row>
    <row r="12" spans="1:9" x14ac:dyDescent="0.25">
      <c r="A12" s="54">
        <v>1993</v>
      </c>
      <c r="B12" s="17">
        <v>46.726093599999999</v>
      </c>
      <c r="C12" s="17">
        <v>440.85573180199998</v>
      </c>
      <c r="D12" s="51">
        <v>1658.9816732039999</v>
      </c>
      <c r="E12" s="51">
        <v>2462.5342833459999</v>
      </c>
      <c r="G12" s="1" t="s">
        <v>697</v>
      </c>
      <c r="H12" s="28" t="s">
        <v>771</v>
      </c>
      <c r="I12" s="28" t="s">
        <v>712</v>
      </c>
    </row>
    <row r="13" spans="1:9" x14ac:dyDescent="0.25">
      <c r="A13" s="54">
        <v>1994</v>
      </c>
      <c r="B13" s="17">
        <v>47.096643071999999</v>
      </c>
      <c r="C13" s="17">
        <v>435.97356285900003</v>
      </c>
      <c r="D13" s="51">
        <v>1657.3020255609999</v>
      </c>
      <c r="E13" s="51">
        <v>2399.9390390660001</v>
      </c>
      <c r="G13" s="1" t="s">
        <v>697</v>
      </c>
      <c r="H13" s="28" t="s">
        <v>772</v>
      </c>
      <c r="I13" s="28" t="s">
        <v>773</v>
      </c>
    </row>
    <row r="14" spans="1:9" x14ac:dyDescent="0.25">
      <c r="A14" s="54">
        <v>1995</v>
      </c>
      <c r="B14" s="17">
        <v>47.549741517999998</v>
      </c>
      <c r="C14" s="17">
        <v>437.72398328100002</v>
      </c>
      <c r="D14" s="51">
        <v>1589.8890164449999</v>
      </c>
      <c r="E14" s="51">
        <v>2352.158886879</v>
      </c>
      <c r="G14" s="1" t="s">
        <v>698</v>
      </c>
      <c r="H14" s="28" t="s">
        <v>774</v>
      </c>
      <c r="I14" s="28" t="s">
        <v>703</v>
      </c>
    </row>
    <row r="15" spans="1:9" x14ac:dyDescent="0.25">
      <c r="A15" s="54">
        <v>1996</v>
      </c>
      <c r="B15" s="17">
        <v>46.393767314999998</v>
      </c>
      <c r="C15" s="17">
        <v>434.22743964400001</v>
      </c>
      <c r="D15" s="51">
        <v>1627.298497412</v>
      </c>
      <c r="E15" s="51">
        <v>2335.0242032589999</v>
      </c>
      <c r="G15" s="1" t="s">
        <v>698</v>
      </c>
      <c r="H15" s="28" t="s">
        <v>764</v>
      </c>
      <c r="I15" s="28" t="s">
        <v>775</v>
      </c>
    </row>
    <row r="16" spans="1:9" x14ac:dyDescent="0.25">
      <c r="A16" s="54">
        <v>1997</v>
      </c>
      <c r="B16" s="17">
        <v>46.946258043999997</v>
      </c>
      <c r="C16" s="17">
        <v>446.66521984899998</v>
      </c>
      <c r="D16" s="51">
        <v>1646.7641230879999</v>
      </c>
      <c r="E16" s="51">
        <v>2357.3780841060002</v>
      </c>
    </row>
    <row r="17" spans="1:5" x14ac:dyDescent="0.25">
      <c r="A17" s="54">
        <v>1998</v>
      </c>
      <c r="B17" s="17">
        <v>47.361628846999999</v>
      </c>
      <c r="C17" s="17">
        <v>450.38981760299998</v>
      </c>
      <c r="D17" s="51">
        <v>1660.3709870719999</v>
      </c>
      <c r="E17" s="51">
        <v>2413.959235885</v>
      </c>
    </row>
    <row r="18" spans="1:5" x14ac:dyDescent="0.25">
      <c r="A18" s="54">
        <v>1999</v>
      </c>
      <c r="B18" s="17">
        <v>49.227190251000003</v>
      </c>
      <c r="C18" s="17">
        <v>457.58051447499997</v>
      </c>
      <c r="D18" s="51">
        <v>1685.8629145079999</v>
      </c>
      <c r="E18" s="51">
        <v>2412.5712803340002</v>
      </c>
    </row>
    <row r="19" spans="1:5" x14ac:dyDescent="0.25">
      <c r="A19" s="54">
        <v>2000</v>
      </c>
      <c r="B19" s="17">
        <v>48.222484117999997</v>
      </c>
      <c r="C19" s="17">
        <v>464.64104174400001</v>
      </c>
      <c r="D19" s="51">
        <v>1702.2934473109999</v>
      </c>
      <c r="E19" s="51">
        <v>2415.6166536750002</v>
      </c>
    </row>
    <row r="20" spans="1:5" x14ac:dyDescent="0.25">
      <c r="A20" s="54">
        <v>2001</v>
      </c>
      <c r="B20" s="17">
        <v>46.089355605999998</v>
      </c>
      <c r="C20" s="17">
        <v>475.28101529700001</v>
      </c>
      <c r="D20" s="51">
        <v>1720.5734353539999</v>
      </c>
      <c r="E20" s="51">
        <v>2404.598683914</v>
      </c>
    </row>
    <row r="21" spans="1:5" x14ac:dyDescent="0.25">
      <c r="A21" s="54">
        <v>2002</v>
      </c>
      <c r="B21" s="17">
        <v>51.060031381000002</v>
      </c>
      <c r="C21" s="17">
        <v>466.54024633699999</v>
      </c>
      <c r="D21" s="51">
        <v>1678.4270546600001</v>
      </c>
      <c r="E21" s="51">
        <v>2343.4129835120002</v>
      </c>
    </row>
    <row r="22" spans="1:5" x14ac:dyDescent="0.25">
      <c r="A22" s="54">
        <v>2003</v>
      </c>
      <c r="B22" s="17">
        <v>49.539032339000002</v>
      </c>
      <c r="C22" s="17">
        <v>447.907267064</v>
      </c>
      <c r="D22" s="51">
        <v>1661.7657470889999</v>
      </c>
      <c r="E22" s="51">
        <v>2373.920029031</v>
      </c>
    </row>
    <row r="23" spans="1:5" x14ac:dyDescent="0.25">
      <c r="A23" s="54">
        <v>2004</v>
      </c>
      <c r="B23" s="17">
        <v>51.281833609000003</v>
      </c>
      <c r="C23" s="17">
        <v>464.51515243300003</v>
      </c>
      <c r="D23" s="51">
        <v>1674.4727564259999</v>
      </c>
      <c r="E23" s="51">
        <v>2328.2713250480001</v>
      </c>
    </row>
    <row r="24" spans="1:5" x14ac:dyDescent="0.25">
      <c r="A24" s="54">
        <v>2005</v>
      </c>
      <c r="B24" s="17">
        <v>49.738658549</v>
      </c>
      <c r="C24" s="17">
        <v>469.71546268700001</v>
      </c>
      <c r="D24" s="51">
        <v>1676.0529158009999</v>
      </c>
      <c r="E24" s="51">
        <v>2325.2028054030002</v>
      </c>
    </row>
    <row r="25" spans="1:5" x14ac:dyDescent="0.25">
      <c r="A25" s="54">
        <v>2006</v>
      </c>
      <c r="B25" s="17">
        <v>52.791037387999999</v>
      </c>
      <c r="C25" s="17">
        <v>472.52088869300002</v>
      </c>
      <c r="D25" s="51">
        <v>1672.2582868889999</v>
      </c>
      <c r="E25" s="51">
        <v>2279.1275769049998</v>
      </c>
    </row>
    <row r="26" spans="1:5" ht="17.45" customHeight="1" x14ac:dyDescent="0.25">
      <c r="A26" s="54">
        <v>2007</v>
      </c>
      <c r="B26" s="17">
        <v>53.083926812000001</v>
      </c>
      <c r="C26" s="17">
        <v>481.16939838600001</v>
      </c>
      <c r="D26" s="51">
        <v>1693.771117777</v>
      </c>
      <c r="E26" s="51">
        <v>2332.3550140890002</v>
      </c>
    </row>
    <row r="27" spans="1:5" ht="17.45" customHeight="1" x14ac:dyDescent="0.25">
      <c r="A27" s="54">
        <v>2008</v>
      </c>
      <c r="B27" s="17">
        <v>54.145145612</v>
      </c>
      <c r="C27" s="17">
        <v>468.05851738000001</v>
      </c>
      <c r="D27" s="51">
        <v>1624.276051153</v>
      </c>
      <c r="E27" s="51">
        <v>2358.6461707819999</v>
      </c>
    </row>
    <row r="28" spans="1:5" ht="13.9" customHeight="1" x14ac:dyDescent="0.25">
      <c r="A28" s="54">
        <v>2009</v>
      </c>
      <c r="B28" s="17">
        <v>55.090181678</v>
      </c>
      <c r="C28" s="17">
        <v>469.48576721299997</v>
      </c>
      <c r="D28" s="51">
        <v>1630.7249801109999</v>
      </c>
      <c r="E28" s="51">
        <v>2304.4614233530001</v>
      </c>
    </row>
    <row r="29" spans="1:5" ht="13.9" customHeight="1" x14ac:dyDescent="0.25">
      <c r="A29" s="54">
        <v>2010</v>
      </c>
      <c r="B29" s="17">
        <v>57.516309929000002</v>
      </c>
      <c r="C29" s="17">
        <v>494.91399023399998</v>
      </c>
      <c r="D29" s="51">
        <v>1790.121876637</v>
      </c>
      <c r="E29" s="51">
        <v>2629.933619333</v>
      </c>
    </row>
    <row r="30" spans="1:5" ht="13.9" customHeight="1" x14ac:dyDescent="0.25">
      <c r="A30" s="54">
        <v>2011</v>
      </c>
      <c r="B30" s="17">
        <v>59.074297293999997</v>
      </c>
      <c r="C30" s="17">
        <v>504.03229886899999</v>
      </c>
      <c r="D30" s="51">
        <v>1782.0701192030001</v>
      </c>
      <c r="E30" s="51">
        <v>2685.5190312589998</v>
      </c>
    </row>
    <row r="31" spans="1:5" x14ac:dyDescent="0.25">
      <c r="A31" s="54">
        <v>2012</v>
      </c>
      <c r="B31" s="17">
        <v>58.660525675999999</v>
      </c>
      <c r="C31" s="17">
        <v>491.21154939399997</v>
      </c>
      <c r="D31" s="51">
        <v>1723.263382527</v>
      </c>
      <c r="E31" s="51">
        <v>2584.4562431590002</v>
      </c>
    </row>
    <row r="32" spans="1:5" x14ac:dyDescent="0.25">
      <c r="A32" s="54">
        <v>2013</v>
      </c>
      <c r="B32" s="17">
        <v>57.884371025999997</v>
      </c>
      <c r="C32" s="17">
        <v>478.69517348400001</v>
      </c>
      <c r="D32" s="51">
        <v>1678.7566090570001</v>
      </c>
      <c r="E32" s="51">
        <v>2647.3767690640002</v>
      </c>
    </row>
    <row r="33" spans="1:9" x14ac:dyDescent="0.25">
      <c r="A33" s="54">
        <v>2014</v>
      </c>
      <c r="B33" s="17">
        <v>59.932117898999998</v>
      </c>
      <c r="C33" s="17">
        <v>482.278471798</v>
      </c>
      <c r="D33" s="51">
        <v>1652.6028740910001</v>
      </c>
      <c r="E33" s="51">
        <v>2561.5015112780002</v>
      </c>
    </row>
    <row r="34" spans="1:9" x14ac:dyDescent="0.25">
      <c r="A34" s="54">
        <v>2015</v>
      </c>
      <c r="B34" s="17">
        <v>61.083137078999997</v>
      </c>
      <c r="C34" s="17">
        <v>486.10336345600001</v>
      </c>
      <c r="D34" s="51">
        <v>1647.985254124</v>
      </c>
      <c r="E34" s="51">
        <v>2593.6651567120002</v>
      </c>
    </row>
    <row r="35" spans="1:9" x14ac:dyDescent="0.25">
      <c r="A35" s="54">
        <v>2016</v>
      </c>
      <c r="B35" s="17">
        <v>59.608144084000003</v>
      </c>
      <c r="C35" s="17">
        <v>476.71754551599997</v>
      </c>
      <c r="D35" s="51">
        <v>1654.702192665</v>
      </c>
      <c r="E35" s="51">
        <v>2576.325753007</v>
      </c>
      <c r="G35" s="19"/>
      <c r="H35" s="19"/>
      <c r="I35" s="19"/>
    </row>
    <row r="36" spans="1:9" x14ac:dyDescent="0.25">
      <c r="A36" s="54">
        <v>2017</v>
      </c>
      <c r="B36" s="17">
        <v>58.149026972000001</v>
      </c>
      <c r="C36" s="17">
        <v>481.91601420299997</v>
      </c>
      <c r="D36" s="51">
        <v>1698.580852626</v>
      </c>
      <c r="E36" s="51">
        <v>2597.2415962360001</v>
      </c>
    </row>
    <row r="37" spans="1:9" x14ac:dyDescent="0.25">
      <c r="A37" s="54">
        <v>2018</v>
      </c>
      <c r="B37" s="17">
        <v>59.565306126000003</v>
      </c>
      <c r="C37" s="17">
        <v>472.36400923799999</v>
      </c>
      <c r="D37" s="51">
        <v>1657.9478742399999</v>
      </c>
      <c r="E37" s="51">
        <v>2475.6157236049999</v>
      </c>
    </row>
    <row r="38" spans="1:9" x14ac:dyDescent="0.25">
      <c r="A38" s="54">
        <v>2019</v>
      </c>
      <c r="B38" s="17">
        <v>56.552126313000002</v>
      </c>
      <c r="C38" s="17">
        <v>468.359176596</v>
      </c>
      <c r="D38" s="51">
        <v>1601.3807117429999</v>
      </c>
      <c r="E38" s="51">
        <v>2441.665963032</v>
      </c>
    </row>
    <row r="39" spans="1:9" x14ac:dyDescent="0.25">
      <c r="A39" s="54">
        <v>2020</v>
      </c>
      <c r="B39" s="17">
        <v>52.262697504999998</v>
      </c>
      <c r="C39" s="17">
        <v>428.16061801500001</v>
      </c>
      <c r="D39" s="51">
        <v>1442.2535043519999</v>
      </c>
      <c r="E39" s="51">
        <v>2310.596648486</v>
      </c>
    </row>
    <row r="40" spans="1:9" x14ac:dyDescent="0.25">
      <c r="B40" s="12"/>
      <c r="C40" s="12"/>
      <c r="D40" s="38"/>
      <c r="E40" s="38"/>
      <c r="G40" s="19"/>
      <c r="H40" s="19"/>
      <c r="I40" s="19"/>
    </row>
    <row r="41" spans="1:9" x14ac:dyDescent="0.25">
      <c r="A41" s="137" t="s">
        <v>742</v>
      </c>
      <c r="B41" s="19"/>
      <c r="C41" s="19"/>
      <c r="D41" s="19"/>
      <c r="E41" s="19"/>
      <c r="F41" s="19"/>
      <c r="G41" s="151"/>
      <c r="H41" s="151"/>
      <c r="I41" s="151"/>
    </row>
    <row r="42" spans="1:9" ht="31.5" x14ac:dyDescent="0.25">
      <c r="A42" s="117" t="s">
        <v>271</v>
      </c>
      <c r="B42" s="54" t="s">
        <v>883</v>
      </c>
      <c r="C42" s="54" t="s">
        <v>884</v>
      </c>
      <c r="D42" s="54" t="s">
        <v>885</v>
      </c>
      <c r="E42" s="54" t="s">
        <v>886</v>
      </c>
      <c r="G42" s="41" t="s">
        <v>713</v>
      </c>
      <c r="H42" s="42" t="s">
        <v>714</v>
      </c>
      <c r="I42" s="42" t="s">
        <v>699</v>
      </c>
    </row>
    <row r="43" spans="1:9" x14ac:dyDescent="0.25">
      <c r="A43" s="54">
        <v>1986</v>
      </c>
      <c r="B43" s="17">
        <v>37.663897519999999</v>
      </c>
      <c r="C43" s="17">
        <v>390.73229793899998</v>
      </c>
      <c r="D43" s="51">
        <v>1902.2079682250001</v>
      </c>
      <c r="E43" s="51">
        <v>3701.0669641250001</v>
      </c>
      <c r="G43" s="55" t="s">
        <v>695</v>
      </c>
      <c r="H43" s="28" t="s">
        <v>776</v>
      </c>
      <c r="I43" s="28" t="s">
        <v>777</v>
      </c>
    </row>
    <row r="44" spans="1:9" x14ac:dyDescent="0.25">
      <c r="A44" s="54">
        <v>1987</v>
      </c>
      <c r="B44" s="17">
        <v>39.442805071000002</v>
      </c>
      <c r="C44" s="17">
        <v>393.03262716199998</v>
      </c>
      <c r="D44" s="51">
        <v>1953.3798405909999</v>
      </c>
      <c r="E44" s="51">
        <v>3740.9174603890001</v>
      </c>
      <c r="G44" s="1" t="s">
        <v>696</v>
      </c>
      <c r="H44" s="28" t="s">
        <v>766</v>
      </c>
      <c r="I44" s="28" t="s">
        <v>778</v>
      </c>
    </row>
    <row r="45" spans="1:9" x14ac:dyDescent="0.25">
      <c r="A45" s="54">
        <v>1988</v>
      </c>
      <c r="B45" s="17">
        <v>38.768747232999999</v>
      </c>
      <c r="C45" s="17">
        <v>396.49891099600001</v>
      </c>
      <c r="D45" s="51">
        <v>1981.8354351959999</v>
      </c>
      <c r="E45" s="51">
        <v>3623.3377876529999</v>
      </c>
      <c r="G45" s="1" t="s">
        <v>696</v>
      </c>
      <c r="H45" s="28" t="s">
        <v>767</v>
      </c>
      <c r="I45" s="28" t="s">
        <v>725</v>
      </c>
    </row>
    <row r="46" spans="1:9" x14ac:dyDescent="0.25">
      <c r="A46" s="54">
        <v>1989</v>
      </c>
      <c r="B46" s="17">
        <v>38.515801054000001</v>
      </c>
      <c r="C46" s="17">
        <v>386.73050117899999</v>
      </c>
      <c r="D46" s="51">
        <v>1981.734442706</v>
      </c>
      <c r="E46" s="51">
        <v>3499.9296787170001</v>
      </c>
      <c r="G46" s="1" t="s">
        <v>697</v>
      </c>
      <c r="H46" s="28" t="s">
        <v>768</v>
      </c>
      <c r="I46" s="28" t="s">
        <v>779</v>
      </c>
    </row>
    <row r="47" spans="1:9" x14ac:dyDescent="0.25">
      <c r="A47" s="54">
        <v>1990</v>
      </c>
      <c r="B47" s="17">
        <v>41.537762198999999</v>
      </c>
      <c r="C47" s="17">
        <v>391.02060239600002</v>
      </c>
      <c r="D47" s="51">
        <v>2010.7344206350001</v>
      </c>
      <c r="E47" s="51">
        <v>3700.3072080729999</v>
      </c>
      <c r="G47" s="1" t="s">
        <v>697</v>
      </c>
      <c r="H47" s="28" t="s">
        <v>769</v>
      </c>
      <c r="I47" s="43" t="s">
        <v>780</v>
      </c>
    </row>
    <row r="48" spans="1:9" x14ac:dyDescent="0.25">
      <c r="A48" s="54">
        <v>1991</v>
      </c>
      <c r="B48" s="17">
        <v>40.364553983999997</v>
      </c>
      <c r="C48" s="17">
        <v>395.03870683100001</v>
      </c>
      <c r="D48" s="51">
        <v>2086.3808245390001</v>
      </c>
      <c r="E48" s="51">
        <v>3838.5820138280001</v>
      </c>
      <c r="G48" s="1" t="s">
        <v>697</v>
      </c>
      <c r="H48" s="28" t="s">
        <v>771</v>
      </c>
      <c r="I48" s="28" t="s">
        <v>781</v>
      </c>
    </row>
    <row r="49" spans="1:9" x14ac:dyDescent="0.25">
      <c r="A49" s="54">
        <v>1992</v>
      </c>
      <c r="B49" s="17">
        <v>40.470763046000002</v>
      </c>
      <c r="C49" s="17">
        <v>399.20567310400003</v>
      </c>
      <c r="D49" s="51">
        <v>2151.6542279390001</v>
      </c>
      <c r="E49" s="51">
        <v>3729.6948732420001</v>
      </c>
      <c r="G49" s="1" t="s">
        <v>697</v>
      </c>
      <c r="H49" s="28" t="s">
        <v>772</v>
      </c>
      <c r="I49" s="28" t="s">
        <v>715</v>
      </c>
    </row>
    <row r="50" spans="1:9" x14ac:dyDescent="0.25">
      <c r="A50" s="54">
        <v>1993</v>
      </c>
      <c r="B50" s="17">
        <v>40.487929098999999</v>
      </c>
      <c r="C50" s="17">
        <v>403.683594492</v>
      </c>
      <c r="D50" s="51">
        <v>2170.4891727429999</v>
      </c>
      <c r="E50" s="51">
        <v>3625.6103824349998</v>
      </c>
      <c r="G50" s="1" t="s">
        <v>698</v>
      </c>
      <c r="H50" s="28" t="s">
        <v>782</v>
      </c>
      <c r="I50" s="43" t="s">
        <v>783</v>
      </c>
    </row>
    <row r="51" spans="1:9" x14ac:dyDescent="0.25">
      <c r="A51" s="54">
        <v>1994</v>
      </c>
      <c r="B51" s="17">
        <v>41.504065683999997</v>
      </c>
      <c r="C51" s="17">
        <v>399.94870752700001</v>
      </c>
      <c r="D51" s="51">
        <v>2145.8733724379999</v>
      </c>
      <c r="E51" s="51">
        <v>3503.8759716190002</v>
      </c>
      <c r="G51" s="1" t="s">
        <v>698</v>
      </c>
      <c r="H51" s="28" t="s">
        <v>784</v>
      </c>
      <c r="I51" s="28" t="s">
        <v>765</v>
      </c>
    </row>
    <row r="52" spans="1:9" x14ac:dyDescent="0.25">
      <c r="A52" s="54">
        <v>1995</v>
      </c>
      <c r="B52" s="17">
        <v>40.155302126000002</v>
      </c>
      <c r="C52" s="17">
        <v>382.77356903800001</v>
      </c>
      <c r="D52" s="51">
        <v>2014.589754994</v>
      </c>
      <c r="E52" s="51">
        <v>3427.576668318</v>
      </c>
    </row>
    <row r="53" spans="1:9" x14ac:dyDescent="0.25">
      <c r="A53" s="54">
        <v>1996</v>
      </c>
      <c r="B53" s="17">
        <v>39.963501409999999</v>
      </c>
      <c r="C53" s="17">
        <v>391.45256641200001</v>
      </c>
      <c r="D53" s="51">
        <v>2060.8074506910002</v>
      </c>
      <c r="E53" s="51">
        <v>3369.743284398</v>
      </c>
    </row>
    <row r="54" spans="1:9" x14ac:dyDescent="0.25">
      <c r="A54" s="54">
        <v>1997</v>
      </c>
      <c r="B54" s="17">
        <v>38.238585471</v>
      </c>
      <c r="C54" s="17">
        <v>399.08185185999997</v>
      </c>
      <c r="D54" s="51">
        <v>2110.0484091940002</v>
      </c>
      <c r="E54" s="51">
        <v>3352.6084440700001</v>
      </c>
    </row>
    <row r="55" spans="1:9" x14ac:dyDescent="0.25">
      <c r="A55" s="54">
        <v>1998</v>
      </c>
      <c r="B55" s="17">
        <v>39.432216119000003</v>
      </c>
      <c r="C55" s="17">
        <v>394.67797421699998</v>
      </c>
      <c r="D55" s="51">
        <v>2079.389894547</v>
      </c>
      <c r="E55" s="51">
        <v>3419.7545152070002</v>
      </c>
    </row>
    <row r="56" spans="1:9" x14ac:dyDescent="0.25">
      <c r="A56" s="54">
        <v>1999</v>
      </c>
      <c r="B56" s="17">
        <v>40.560185830000002</v>
      </c>
      <c r="C56" s="17">
        <v>412.30973666199998</v>
      </c>
      <c r="D56" s="51">
        <v>2116.7523320649998</v>
      </c>
      <c r="E56" s="51">
        <v>3354.8154995270002</v>
      </c>
    </row>
    <row r="57" spans="1:9" x14ac:dyDescent="0.25">
      <c r="A57" s="54">
        <v>2000</v>
      </c>
      <c r="B57" s="17">
        <v>38.543934065999998</v>
      </c>
      <c r="C57" s="17">
        <v>421.35160084900002</v>
      </c>
      <c r="D57" s="51">
        <v>2178.2659688069998</v>
      </c>
      <c r="E57" s="51">
        <v>3331.8432453659998</v>
      </c>
    </row>
    <row r="58" spans="1:9" x14ac:dyDescent="0.25">
      <c r="A58" s="54">
        <v>2001</v>
      </c>
      <c r="B58" s="17">
        <v>37.538426174999998</v>
      </c>
      <c r="C58" s="17">
        <v>445.33888957900001</v>
      </c>
      <c r="D58" s="51">
        <v>2202.294477463</v>
      </c>
      <c r="E58" s="51">
        <v>3351.4408084830002</v>
      </c>
    </row>
    <row r="59" spans="1:9" x14ac:dyDescent="0.25">
      <c r="A59" s="54">
        <v>2002</v>
      </c>
      <c r="B59" s="17">
        <v>40.825566420000001</v>
      </c>
      <c r="C59" s="17">
        <v>412.01357137799999</v>
      </c>
      <c r="D59" s="51">
        <v>2105.1313155869998</v>
      </c>
      <c r="E59" s="51">
        <v>3231.216947374</v>
      </c>
    </row>
    <row r="60" spans="1:9" x14ac:dyDescent="0.25">
      <c r="A60" s="54">
        <v>2003</v>
      </c>
      <c r="B60" s="17">
        <v>39.790960988000002</v>
      </c>
      <c r="C60" s="17">
        <v>409.45970196600001</v>
      </c>
      <c r="D60" s="51">
        <v>2080.4478518860001</v>
      </c>
      <c r="E60" s="51">
        <v>3205.0845904839998</v>
      </c>
    </row>
    <row r="61" spans="1:9" x14ac:dyDescent="0.25">
      <c r="A61" s="54">
        <v>2004</v>
      </c>
      <c r="B61" s="17">
        <v>40.170502677999998</v>
      </c>
      <c r="C61" s="17">
        <v>428.06301960500002</v>
      </c>
      <c r="D61" s="51">
        <v>2105.070497445</v>
      </c>
      <c r="E61" s="51">
        <v>3139.8864708880001</v>
      </c>
    </row>
    <row r="62" spans="1:9" x14ac:dyDescent="0.25">
      <c r="A62" s="54">
        <v>2005</v>
      </c>
      <c r="B62" s="17">
        <v>37.697886378</v>
      </c>
      <c r="C62" s="17">
        <v>432.377439659</v>
      </c>
      <c r="D62" s="51">
        <v>2113.4068733150002</v>
      </c>
      <c r="E62" s="51">
        <v>3169.2971693760001</v>
      </c>
    </row>
    <row r="63" spans="1:9" x14ac:dyDescent="0.25">
      <c r="A63" s="54">
        <v>2006</v>
      </c>
      <c r="B63" s="17">
        <v>40.911649529000002</v>
      </c>
      <c r="C63" s="17">
        <v>439.43829734500002</v>
      </c>
      <c r="D63" s="51">
        <v>2113.1152892919999</v>
      </c>
      <c r="E63" s="51">
        <v>3069.0924697790001</v>
      </c>
    </row>
    <row r="64" spans="1:9" x14ac:dyDescent="0.25">
      <c r="A64" s="54">
        <v>2007</v>
      </c>
      <c r="B64" s="17">
        <v>41.252992630999998</v>
      </c>
      <c r="C64" s="17">
        <v>443.96899625999998</v>
      </c>
      <c r="D64" s="51">
        <v>2120.8174309370002</v>
      </c>
      <c r="E64" s="51">
        <v>3106.5952258789998</v>
      </c>
    </row>
    <row r="65" spans="1:10" x14ac:dyDescent="0.25">
      <c r="A65" s="54">
        <v>2008</v>
      </c>
      <c r="B65" s="17">
        <v>42.835628221</v>
      </c>
      <c r="C65" s="17">
        <v>430.12819686099999</v>
      </c>
      <c r="D65" s="51">
        <v>2008.5256383569999</v>
      </c>
      <c r="E65" s="51">
        <v>3126.4405263929998</v>
      </c>
    </row>
    <row r="66" spans="1:10" x14ac:dyDescent="0.25">
      <c r="A66" s="54">
        <v>2009</v>
      </c>
      <c r="B66" s="17">
        <v>41.221456425</v>
      </c>
      <c r="C66" s="17">
        <v>421.81428023900003</v>
      </c>
      <c r="D66" s="51">
        <v>1987.9623279919999</v>
      </c>
      <c r="E66" s="51">
        <v>2968.8887226279999</v>
      </c>
      <c r="J66" s="97"/>
    </row>
    <row r="67" spans="1:10" x14ac:dyDescent="0.25">
      <c r="A67" s="54">
        <v>2010</v>
      </c>
      <c r="B67" s="17">
        <v>43.963263703000003</v>
      </c>
      <c r="C67" s="17">
        <v>438.892137316</v>
      </c>
      <c r="D67" s="51">
        <v>2170.1375241599999</v>
      </c>
      <c r="E67" s="51">
        <v>3552.770243299</v>
      </c>
      <c r="J67" s="6"/>
    </row>
    <row r="68" spans="1:10" x14ac:dyDescent="0.25">
      <c r="A68" s="54">
        <v>2011</v>
      </c>
      <c r="B68" s="17">
        <v>47.351985313</v>
      </c>
      <c r="C68" s="17">
        <v>444.10866177499997</v>
      </c>
      <c r="D68" s="51">
        <v>2150.0152297079999</v>
      </c>
      <c r="E68" s="51">
        <v>3716.0870464650002</v>
      </c>
      <c r="J68" s="8"/>
    </row>
    <row r="69" spans="1:10" x14ac:dyDescent="0.25">
      <c r="A69" s="54">
        <v>2012</v>
      </c>
      <c r="B69" s="17">
        <v>47.565372691</v>
      </c>
      <c r="C69" s="17">
        <v>428.18196401300003</v>
      </c>
      <c r="D69" s="51">
        <v>2019.426019038</v>
      </c>
      <c r="E69" s="51">
        <v>3408.3895624729998</v>
      </c>
      <c r="J69" s="16"/>
    </row>
    <row r="70" spans="1:10" x14ac:dyDescent="0.25">
      <c r="A70" s="54">
        <v>2013</v>
      </c>
      <c r="B70" s="17">
        <v>44.885607673000003</v>
      </c>
      <c r="C70" s="17">
        <v>407.25464691000002</v>
      </c>
      <c r="D70" s="51">
        <v>1927.8412648379999</v>
      </c>
      <c r="E70" s="51">
        <v>3466.1509365239999</v>
      </c>
      <c r="J70" s="44"/>
    </row>
    <row r="71" spans="1:10" x14ac:dyDescent="0.25">
      <c r="A71" s="54">
        <v>2014</v>
      </c>
      <c r="B71" s="17">
        <v>47.258186940000002</v>
      </c>
      <c r="C71" s="17">
        <v>402.89491742600001</v>
      </c>
      <c r="D71" s="51">
        <v>1883.92450418</v>
      </c>
      <c r="E71" s="51">
        <v>3319.8976848819998</v>
      </c>
      <c r="G71" s="19"/>
      <c r="H71" s="19"/>
      <c r="I71" s="19"/>
    </row>
    <row r="72" spans="1:10" x14ac:dyDescent="0.25">
      <c r="A72" s="54">
        <v>2015</v>
      </c>
      <c r="B72" s="17">
        <v>48.655227818</v>
      </c>
      <c r="C72" s="17">
        <v>408.75096507299997</v>
      </c>
      <c r="D72" s="51">
        <v>1895.64716047</v>
      </c>
      <c r="E72" s="51">
        <v>3361.165376722</v>
      </c>
      <c r="G72" s="19"/>
      <c r="H72" s="19"/>
      <c r="I72" s="19"/>
    </row>
    <row r="73" spans="1:10" x14ac:dyDescent="0.25">
      <c r="A73" s="54">
        <v>2016</v>
      </c>
      <c r="B73" s="17">
        <v>47.627919089000002</v>
      </c>
      <c r="C73" s="17">
        <v>394.51701355</v>
      </c>
      <c r="D73" s="51">
        <v>1905.702376321</v>
      </c>
      <c r="E73" s="51">
        <v>3296.3426501069998</v>
      </c>
    </row>
    <row r="74" spans="1:10" x14ac:dyDescent="0.25">
      <c r="A74" s="54">
        <v>2017</v>
      </c>
      <c r="B74" s="17">
        <v>45.654729934000002</v>
      </c>
      <c r="C74" s="17">
        <v>413.93149218100001</v>
      </c>
      <c r="D74" s="51">
        <v>1967.345239426</v>
      </c>
      <c r="E74" s="51">
        <v>3322.5510733310002</v>
      </c>
      <c r="J74" s="16"/>
    </row>
    <row r="75" spans="1:10" x14ac:dyDescent="0.25">
      <c r="A75" s="54">
        <v>2018</v>
      </c>
      <c r="B75" s="17">
        <v>47.423897480000001</v>
      </c>
      <c r="C75" s="17">
        <v>391.717049444</v>
      </c>
      <c r="D75" s="51">
        <v>1917.191164334</v>
      </c>
      <c r="E75" s="51">
        <v>3123.492023796</v>
      </c>
      <c r="J75" s="16"/>
    </row>
    <row r="76" spans="1:10" x14ac:dyDescent="0.25">
      <c r="A76" s="54">
        <v>2019</v>
      </c>
      <c r="B76" s="17">
        <v>43.907596767000001</v>
      </c>
      <c r="C76" s="17">
        <v>389.02479093300002</v>
      </c>
      <c r="D76" s="51">
        <v>1800.003539323</v>
      </c>
      <c r="E76" s="51">
        <v>3086.7603064340001</v>
      </c>
      <c r="J76" s="16"/>
    </row>
    <row r="77" spans="1:10" x14ac:dyDescent="0.25">
      <c r="A77" s="54">
        <v>2020</v>
      </c>
      <c r="B77" s="17">
        <v>42.380521733999998</v>
      </c>
      <c r="C77" s="17">
        <v>353.03466568200002</v>
      </c>
      <c r="D77" s="51">
        <v>1631.9075772690001</v>
      </c>
      <c r="E77" s="51">
        <v>2916.4349324730001</v>
      </c>
      <c r="J77" s="44"/>
    </row>
    <row r="78" spans="1:10" x14ac:dyDescent="0.25">
      <c r="B78" s="12"/>
      <c r="C78" s="12"/>
      <c r="D78" s="38"/>
      <c r="E78" s="38"/>
      <c r="G78" s="19"/>
      <c r="H78" s="19"/>
      <c r="I78" s="19"/>
    </row>
    <row r="79" spans="1:10" x14ac:dyDescent="0.25">
      <c r="A79" s="137" t="s">
        <v>743</v>
      </c>
      <c r="B79" s="19"/>
      <c r="C79" s="19"/>
      <c r="D79" s="19"/>
      <c r="E79" s="19"/>
      <c r="F79" s="19"/>
      <c r="G79" s="151"/>
      <c r="H79" s="151"/>
      <c r="I79" s="151"/>
    </row>
    <row r="80" spans="1:10" ht="31.5" x14ac:dyDescent="0.25">
      <c r="A80" s="3" t="s">
        <v>271</v>
      </c>
      <c r="B80" s="30" t="s">
        <v>883</v>
      </c>
      <c r="C80" s="30" t="s">
        <v>884</v>
      </c>
      <c r="D80" s="30" t="s">
        <v>885</v>
      </c>
      <c r="E80" s="30" t="s">
        <v>886</v>
      </c>
      <c r="G80" s="41" t="str">
        <f>G4</f>
        <v>Groupe d’âge</v>
      </c>
      <c r="H80" s="42" t="str">
        <f>H4</f>
        <v>Période</v>
      </c>
      <c r="I80" s="42" t="s">
        <v>699</v>
      </c>
    </row>
    <row r="81" spans="1:9" x14ac:dyDescent="0.25">
      <c r="A81" s="54">
        <v>1986</v>
      </c>
      <c r="B81" s="17">
        <v>52.131073659000002</v>
      </c>
      <c r="C81" s="17">
        <v>469.53156366799999</v>
      </c>
      <c r="D81" s="51">
        <v>1184.4737100519999</v>
      </c>
      <c r="E81" s="51">
        <v>1794.9108553359999</v>
      </c>
      <c r="G81" s="1" t="s">
        <v>695</v>
      </c>
      <c r="H81" s="28" t="s">
        <v>768</v>
      </c>
      <c r="I81" s="28" t="s">
        <v>785</v>
      </c>
    </row>
    <row r="82" spans="1:9" x14ac:dyDescent="0.25">
      <c r="A82" s="54">
        <v>1987</v>
      </c>
      <c r="B82" s="17">
        <v>53.662463563999999</v>
      </c>
      <c r="C82" s="17">
        <v>469.559796156</v>
      </c>
      <c r="D82" s="51">
        <v>1217.830273622</v>
      </c>
      <c r="E82" s="51">
        <v>1849.7256153389999</v>
      </c>
      <c r="G82" s="1" t="s">
        <v>695</v>
      </c>
      <c r="H82" s="28" t="s">
        <v>786</v>
      </c>
      <c r="I82" s="28" t="s">
        <v>787</v>
      </c>
    </row>
    <row r="83" spans="1:9" x14ac:dyDescent="0.25">
      <c r="A83" s="54">
        <v>1988</v>
      </c>
      <c r="B83" s="17">
        <v>54.228124041999997</v>
      </c>
      <c r="C83" s="17">
        <v>489.95414852699997</v>
      </c>
      <c r="D83" s="51">
        <v>1256.933051321</v>
      </c>
      <c r="E83" s="51">
        <v>1857.8988079850001</v>
      </c>
      <c r="G83" s="1" t="s">
        <v>695</v>
      </c>
      <c r="H83" s="28" t="s">
        <v>788</v>
      </c>
      <c r="I83" s="28" t="s">
        <v>789</v>
      </c>
    </row>
    <row r="84" spans="1:9" x14ac:dyDescent="0.25">
      <c r="A84" s="54">
        <v>1989</v>
      </c>
      <c r="B84" s="17">
        <v>50.996735446999999</v>
      </c>
      <c r="C84" s="17">
        <v>459.656060986</v>
      </c>
      <c r="D84" s="51">
        <v>1218.493501706</v>
      </c>
      <c r="E84" s="51">
        <v>1853.4907818730001</v>
      </c>
      <c r="G84" s="1" t="s">
        <v>696</v>
      </c>
      <c r="H84" s="28" t="s">
        <v>774</v>
      </c>
      <c r="I84" s="28" t="s">
        <v>761</v>
      </c>
    </row>
    <row r="85" spans="1:9" x14ac:dyDescent="0.25">
      <c r="A85" s="54">
        <v>1990</v>
      </c>
      <c r="B85" s="17">
        <v>51.916356286000003</v>
      </c>
      <c r="C85" s="17">
        <v>475.83672966699999</v>
      </c>
      <c r="D85" s="51">
        <v>1237.5465368550001</v>
      </c>
      <c r="E85" s="51">
        <v>1872.8527063009999</v>
      </c>
      <c r="G85" s="1" t="s">
        <v>696</v>
      </c>
      <c r="H85" s="28" t="s">
        <v>764</v>
      </c>
      <c r="I85" s="28" t="s">
        <v>789</v>
      </c>
    </row>
    <row r="86" spans="1:9" x14ac:dyDescent="0.25">
      <c r="A86" s="54">
        <v>1991</v>
      </c>
      <c r="B86" s="17">
        <v>51.79586355</v>
      </c>
      <c r="C86" s="17">
        <v>491.01174568200003</v>
      </c>
      <c r="D86" s="51">
        <v>1298.391250804</v>
      </c>
      <c r="E86" s="51">
        <v>1875.1710137069999</v>
      </c>
      <c r="G86" s="1" t="s">
        <v>697</v>
      </c>
      <c r="H86" s="28" t="s">
        <v>701</v>
      </c>
      <c r="I86" s="28" t="s">
        <v>790</v>
      </c>
    </row>
    <row r="87" spans="1:9" x14ac:dyDescent="0.25">
      <c r="A87" s="54">
        <v>1992</v>
      </c>
      <c r="B87" s="17">
        <v>50.760209021000001</v>
      </c>
      <c r="C87" s="17">
        <v>492.44067645899997</v>
      </c>
      <c r="D87" s="51">
        <v>1273.5773931399999</v>
      </c>
      <c r="E87" s="51">
        <v>1746.767703233</v>
      </c>
      <c r="G87" s="1" t="s">
        <v>697</v>
      </c>
      <c r="H87" s="28" t="s">
        <v>791</v>
      </c>
      <c r="I87" s="28" t="s">
        <v>715</v>
      </c>
    </row>
    <row r="88" spans="1:9" x14ac:dyDescent="0.25">
      <c r="A88" s="54">
        <v>1993</v>
      </c>
      <c r="B88" s="17">
        <v>52.894823207999998</v>
      </c>
      <c r="C88" s="17">
        <v>477.72169771699998</v>
      </c>
      <c r="D88" s="51">
        <v>1248.3741097</v>
      </c>
      <c r="E88" s="51">
        <v>1893.512252663</v>
      </c>
      <c r="G88" s="1" t="s">
        <v>697</v>
      </c>
      <c r="H88" s="28" t="s">
        <v>792</v>
      </c>
      <c r="I88" s="28" t="s">
        <v>790</v>
      </c>
    </row>
    <row r="89" spans="1:9" x14ac:dyDescent="0.25">
      <c r="A89" s="54">
        <v>1994</v>
      </c>
      <c r="B89" s="17">
        <v>52.609949542999999</v>
      </c>
      <c r="C89" s="17">
        <v>471.48268922300002</v>
      </c>
      <c r="D89" s="51">
        <v>1259.456112826</v>
      </c>
      <c r="E89" s="51">
        <v>1853.296106046</v>
      </c>
      <c r="G89" s="1" t="s">
        <v>697</v>
      </c>
      <c r="H89" s="28" t="s">
        <v>793</v>
      </c>
      <c r="I89" s="28" t="s">
        <v>794</v>
      </c>
    </row>
    <row r="90" spans="1:9" x14ac:dyDescent="0.25">
      <c r="A90" s="54">
        <v>1995</v>
      </c>
      <c r="B90" s="17">
        <v>54.883872164000003</v>
      </c>
      <c r="C90" s="17">
        <v>491.67611933500001</v>
      </c>
      <c r="D90" s="51">
        <v>1248.420754275</v>
      </c>
      <c r="E90" s="51">
        <v>1827.2467661610001</v>
      </c>
      <c r="G90" s="1" t="s">
        <v>698</v>
      </c>
      <c r="H90" s="28" t="s">
        <v>774</v>
      </c>
      <c r="I90" s="28" t="s">
        <v>723</v>
      </c>
    </row>
    <row r="91" spans="1:9" x14ac:dyDescent="0.25">
      <c r="A91" s="54">
        <v>1996</v>
      </c>
      <c r="B91" s="17">
        <v>52.792756646000001</v>
      </c>
      <c r="C91" s="17">
        <v>476.11502652000001</v>
      </c>
      <c r="D91" s="51">
        <v>1272.5212805230001</v>
      </c>
      <c r="E91" s="51">
        <v>1824.9839249480001</v>
      </c>
      <c r="G91" s="1" t="s">
        <v>698</v>
      </c>
      <c r="H91" s="28" t="s">
        <v>764</v>
      </c>
      <c r="I91" s="43" t="s">
        <v>795</v>
      </c>
    </row>
    <row r="92" spans="1:9" x14ac:dyDescent="0.25">
      <c r="A92" s="54">
        <v>1997</v>
      </c>
      <c r="B92" s="17">
        <v>55.667382984</v>
      </c>
      <c r="C92" s="17">
        <v>493.35808037800001</v>
      </c>
      <c r="D92" s="51">
        <v>1263.7018808299999</v>
      </c>
      <c r="E92" s="51">
        <v>1859.7921454479999</v>
      </c>
    </row>
    <row r="93" spans="1:9" x14ac:dyDescent="0.25">
      <c r="A93" s="54">
        <v>1998</v>
      </c>
      <c r="B93" s="17">
        <v>55.319828888000004</v>
      </c>
      <c r="C93" s="17">
        <v>505.00823803999998</v>
      </c>
      <c r="D93" s="51">
        <v>1311.731960196</v>
      </c>
      <c r="E93" s="51">
        <v>1916.127631518</v>
      </c>
    </row>
    <row r="94" spans="1:9" x14ac:dyDescent="0.25">
      <c r="A94" s="54">
        <v>1999</v>
      </c>
      <c r="B94" s="17">
        <v>57.900512779000003</v>
      </c>
      <c r="C94" s="17">
        <v>502.01351010600001</v>
      </c>
      <c r="D94" s="51">
        <v>1324.3843427710001</v>
      </c>
      <c r="E94" s="51">
        <v>1939.198305527</v>
      </c>
    </row>
    <row r="95" spans="1:9" x14ac:dyDescent="0.25">
      <c r="A95" s="54">
        <v>2000</v>
      </c>
      <c r="B95" s="17">
        <v>57.991856239000001</v>
      </c>
      <c r="C95" s="17">
        <v>507.11762896800002</v>
      </c>
      <c r="D95" s="51">
        <v>1298.0145819530001</v>
      </c>
      <c r="E95" s="51">
        <v>1956.123674148</v>
      </c>
    </row>
    <row r="96" spans="1:9" x14ac:dyDescent="0.25">
      <c r="A96" s="54">
        <v>2001</v>
      </c>
      <c r="B96" s="17">
        <v>54.725688595000001</v>
      </c>
      <c r="C96" s="17">
        <v>504.70273657400003</v>
      </c>
      <c r="D96" s="51">
        <v>1307.425748291</v>
      </c>
      <c r="E96" s="51">
        <v>1928.347161532</v>
      </c>
    </row>
    <row r="97" spans="1:5" x14ac:dyDescent="0.25">
      <c r="A97" s="54">
        <v>2002</v>
      </c>
      <c r="B97" s="17">
        <v>61.383682870999998</v>
      </c>
      <c r="C97" s="17">
        <v>520.29610777300002</v>
      </c>
      <c r="D97" s="51">
        <v>1312.4432773010001</v>
      </c>
      <c r="E97" s="51">
        <v>1886.0517045280001</v>
      </c>
    </row>
    <row r="98" spans="1:5" x14ac:dyDescent="0.25">
      <c r="A98" s="54">
        <v>2003</v>
      </c>
      <c r="B98" s="17">
        <v>59.362346297000002</v>
      </c>
      <c r="C98" s="17">
        <v>486.10089319799999</v>
      </c>
      <c r="D98" s="51">
        <v>1300.8574487020001</v>
      </c>
      <c r="E98" s="51">
        <v>1943.2067350499999</v>
      </c>
    </row>
    <row r="99" spans="1:5" x14ac:dyDescent="0.25">
      <c r="A99" s="54">
        <v>2004</v>
      </c>
      <c r="B99" s="17">
        <v>62.457263777000001</v>
      </c>
      <c r="C99" s="17">
        <v>501.14155821200001</v>
      </c>
      <c r="D99" s="51">
        <v>1300.5000615930001</v>
      </c>
      <c r="E99" s="51">
        <v>1901.077489776</v>
      </c>
    </row>
    <row r="100" spans="1:5" x14ac:dyDescent="0.25">
      <c r="A100" s="54">
        <v>2005</v>
      </c>
      <c r="B100" s="17">
        <v>61.860106223000003</v>
      </c>
      <c r="C100" s="17">
        <v>507.486294934</v>
      </c>
      <c r="D100" s="51">
        <v>1293.926697609</v>
      </c>
      <c r="E100" s="51">
        <v>1878.8530959249999</v>
      </c>
    </row>
    <row r="101" spans="1:5" x14ac:dyDescent="0.25">
      <c r="A101" s="54">
        <v>2006</v>
      </c>
      <c r="B101" s="17">
        <v>64.644478844999995</v>
      </c>
      <c r="C101" s="17">
        <v>506.38556874599999</v>
      </c>
      <c r="D101" s="51">
        <v>1285.0271037790001</v>
      </c>
      <c r="E101" s="51">
        <v>1850.6991339230001</v>
      </c>
    </row>
    <row r="102" spans="1:5" x14ac:dyDescent="0.25">
      <c r="A102" s="54">
        <v>2007</v>
      </c>
      <c r="B102" s="17">
        <v>64.750390507999995</v>
      </c>
      <c r="C102" s="17">
        <v>519.11490730800006</v>
      </c>
      <c r="D102" s="51">
        <v>1318.9649833159999</v>
      </c>
      <c r="E102" s="51">
        <v>1903.724661515</v>
      </c>
    </row>
    <row r="103" spans="1:5" x14ac:dyDescent="0.25">
      <c r="A103" s="54">
        <v>2008</v>
      </c>
      <c r="B103" s="17">
        <v>65.237083933999997</v>
      </c>
      <c r="C103" s="17">
        <v>506.65084579799998</v>
      </c>
      <c r="D103" s="51">
        <v>1287.0525361309999</v>
      </c>
      <c r="E103" s="51">
        <v>1929.501786394</v>
      </c>
    </row>
    <row r="104" spans="1:5" x14ac:dyDescent="0.25">
      <c r="A104" s="54">
        <v>2009</v>
      </c>
      <c r="B104" s="17">
        <v>68.549404710999994</v>
      </c>
      <c r="C104" s="17">
        <v>517.46026311599996</v>
      </c>
      <c r="D104" s="51">
        <v>1315.115364664</v>
      </c>
      <c r="E104" s="51">
        <v>1915.2393420769999</v>
      </c>
    </row>
    <row r="105" spans="1:5" x14ac:dyDescent="0.25">
      <c r="A105" s="54">
        <v>2010</v>
      </c>
      <c r="B105" s="17">
        <v>70.547440322</v>
      </c>
      <c r="C105" s="17">
        <v>551.09455085399998</v>
      </c>
      <c r="D105" s="51">
        <v>1455.140502023</v>
      </c>
      <c r="E105" s="51">
        <v>2090.026942686</v>
      </c>
    </row>
    <row r="106" spans="1:5" x14ac:dyDescent="0.25">
      <c r="A106" s="54">
        <v>2011</v>
      </c>
      <c r="B106" s="17">
        <v>70.262273160999996</v>
      </c>
      <c r="C106" s="17">
        <v>563.83730525700003</v>
      </c>
      <c r="D106" s="51">
        <v>1457.519895614</v>
      </c>
      <c r="E106" s="51">
        <v>2081.3393824929999</v>
      </c>
    </row>
    <row r="107" spans="1:5" x14ac:dyDescent="0.25">
      <c r="A107" s="54">
        <v>2012</v>
      </c>
      <c r="B107" s="17">
        <v>69.169562061999997</v>
      </c>
      <c r="C107" s="17">
        <v>553.80997263899997</v>
      </c>
      <c r="D107" s="51">
        <v>1461.443031689</v>
      </c>
      <c r="E107" s="51">
        <v>2085.6550271390001</v>
      </c>
    </row>
    <row r="108" spans="1:5" x14ac:dyDescent="0.25">
      <c r="A108" s="54">
        <v>2013</v>
      </c>
      <c r="B108" s="17">
        <v>70.326709586000007</v>
      </c>
      <c r="C108" s="17">
        <v>549.24119438000002</v>
      </c>
      <c r="D108" s="51">
        <v>1458.8171845320001</v>
      </c>
      <c r="E108" s="51">
        <v>2147.7271786490001</v>
      </c>
    </row>
    <row r="109" spans="1:5" x14ac:dyDescent="0.25">
      <c r="A109" s="54">
        <v>2014</v>
      </c>
      <c r="B109" s="17">
        <v>71.982490791000004</v>
      </c>
      <c r="C109" s="17">
        <v>560.30500328699998</v>
      </c>
      <c r="D109" s="51">
        <v>1448.6776202670001</v>
      </c>
      <c r="E109" s="51">
        <v>2088.5051250060001</v>
      </c>
    </row>
    <row r="110" spans="1:5" x14ac:dyDescent="0.25">
      <c r="A110" s="54">
        <v>2015</v>
      </c>
      <c r="B110" s="17">
        <v>72.973577227999996</v>
      </c>
      <c r="C110" s="17">
        <v>561.83231681899997</v>
      </c>
      <c r="D110" s="51">
        <v>1428.569719591</v>
      </c>
      <c r="E110" s="51">
        <v>2106.1067732840002</v>
      </c>
    </row>
    <row r="111" spans="1:5" x14ac:dyDescent="0.25">
      <c r="A111" s="54">
        <v>2016</v>
      </c>
      <c r="B111" s="17">
        <v>71.193864929</v>
      </c>
      <c r="C111" s="17">
        <v>556.89378464699996</v>
      </c>
      <c r="D111" s="51">
        <v>1431.641563034</v>
      </c>
      <c r="E111" s="51">
        <v>2112.9134520279999</v>
      </c>
    </row>
    <row r="112" spans="1:5" x14ac:dyDescent="0.25">
      <c r="A112" s="54">
        <v>2017</v>
      </c>
      <c r="B112" s="17">
        <v>70.317387316999998</v>
      </c>
      <c r="C112" s="17">
        <v>547.94591996700001</v>
      </c>
      <c r="D112" s="51">
        <v>1459.642207937</v>
      </c>
      <c r="E112" s="51">
        <v>2123.8857846179999</v>
      </c>
    </row>
    <row r="113" spans="1:5" x14ac:dyDescent="0.25">
      <c r="A113" s="54">
        <v>2018</v>
      </c>
      <c r="B113" s="17">
        <v>71.440039040000002</v>
      </c>
      <c r="C113" s="17">
        <v>550.42373842300003</v>
      </c>
      <c r="D113" s="51">
        <v>1427.0038109330001</v>
      </c>
      <c r="E113" s="51">
        <v>2049.3169214069999</v>
      </c>
    </row>
    <row r="114" spans="1:5" x14ac:dyDescent="0.25">
      <c r="A114" s="54">
        <v>2019</v>
      </c>
      <c r="B114" s="17">
        <v>69.225425268999999</v>
      </c>
      <c r="C114" s="17">
        <v>545.00529374600001</v>
      </c>
      <c r="D114" s="51">
        <v>1424.9350296509999</v>
      </c>
      <c r="E114" s="51">
        <v>2011.1577988189999</v>
      </c>
    </row>
    <row r="115" spans="1:5" x14ac:dyDescent="0.25">
      <c r="A115" s="54">
        <v>2020</v>
      </c>
      <c r="B115" s="17">
        <v>62.210543223999998</v>
      </c>
      <c r="C115" s="17">
        <v>500.39973301700002</v>
      </c>
      <c r="D115" s="51">
        <v>1274.15850428</v>
      </c>
      <c r="E115" s="51">
        <v>1902.6556742380001</v>
      </c>
    </row>
    <row r="116" spans="1:5" x14ac:dyDescent="0.25">
      <c r="A116" s="6" t="s">
        <v>802</v>
      </c>
    </row>
    <row r="117" spans="1:5" x14ac:dyDescent="0.25">
      <c r="A117" s="14" t="s">
        <v>835</v>
      </c>
    </row>
    <row r="118" spans="1:5" x14ac:dyDescent="0.25">
      <c r="A118" s="14" t="s">
        <v>863</v>
      </c>
    </row>
    <row r="119" spans="1:5" x14ac:dyDescent="0.25">
      <c r="A119" s="6" t="s">
        <v>735</v>
      </c>
    </row>
    <row r="120" spans="1:5" x14ac:dyDescent="0.25">
      <c r="A120" s="9" t="s">
        <v>615</v>
      </c>
    </row>
    <row r="121" spans="1:5" x14ac:dyDescent="0.25">
      <c r="A121" s="14" t="s">
        <v>833</v>
      </c>
    </row>
    <row r="122" spans="1:5" x14ac:dyDescent="0.25">
      <c r="A122" s="14" t="s">
        <v>809</v>
      </c>
    </row>
    <row r="123" spans="1:5" x14ac:dyDescent="0.25">
      <c r="A123" s="14" t="s">
        <v>834</v>
      </c>
    </row>
    <row r="124" spans="1:5" x14ac:dyDescent="0.25">
      <c r="A124" s="6" t="s">
        <v>1034</v>
      </c>
    </row>
    <row r="125" spans="1:5" x14ac:dyDescent="0.25">
      <c r="A125" s="6" t="s">
        <v>625</v>
      </c>
    </row>
  </sheetData>
  <mergeCells count="2">
    <mergeCell ref="G41:I41"/>
    <mergeCell ref="G79:I79"/>
  </mergeCells>
  <phoneticPr fontId="15" type="noConversion"/>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D163-D545-4CBF-BC21-1D59D82F4F99}">
  <sheetPr codeName="Sheet22"/>
  <dimension ref="A1:C47"/>
  <sheetViews>
    <sheetView zoomScale="85" zoomScaleNormal="85" workbookViewId="0"/>
  </sheetViews>
  <sheetFormatPr defaultColWidth="8.7109375" defaultRowHeight="15.75" x14ac:dyDescent="0.25"/>
  <cols>
    <col min="1" max="1" width="8.7109375" style="19" customWidth="1"/>
    <col min="2" max="2" width="15.7109375" style="5" customWidth="1"/>
    <col min="3" max="3" width="17.5703125" style="5" bestFit="1" customWidth="1"/>
    <col min="4" max="16384" width="8.7109375" style="5"/>
  </cols>
  <sheetData>
    <row r="1" spans="1:3" x14ac:dyDescent="0.25">
      <c r="A1" s="39" t="s">
        <v>1005</v>
      </c>
    </row>
    <row r="2" spans="1:3" x14ac:dyDescent="0.25">
      <c r="A2" s="36"/>
    </row>
    <row r="3" spans="1:3" s="8" customFormat="1" ht="47.25" x14ac:dyDescent="0.25">
      <c r="A3" s="47" t="s">
        <v>482</v>
      </c>
      <c r="B3" s="30" t="s">
        <v>758</v>
      </c>
      <c r="C3" s="30" t="s">
        <v>759</v>
      </c>
    </row>
    <row r="4" spans="1:3" x14ac:dyDescent="0.25">
      <c r="A4" s="54">
        <v>1986</v>
      </c>
      <c r="B4" s="33">
        <v>17339</v>
      </c>
      <c r="C4" s="51">
        <v>254.04452020046401</v>
      </c>
    </row>
    <row r="5" spans="1:3" x14ac:dyDescent="0.25">
      <c r="A5" s="54">
        <v>1987</v>
      </c>
      <c r="B5" s="33">
        <v>18007</v>
      </c>
      <c r="C5" s="51">
        <v>255.833457968781</v>
      </c>
    </row>
    <row r="6" spans="1:3" x14ac:dyDescent="0.25">
      <c r="A6" s="54">
        <v>1988</v>
      </c>
      <c r="B6" s="33">
        <v>18873</v>
      </c>
      <c r="C6" s="51">
        <v>260.95323568550998</v>
      </c>
    </row>
    <row r="7" spans="1:3" x14ac:dyDescent="0.25">
      <c r="A7" s="54">
        <v>1989</v>
      </c>
      <c r="B7" s="33">
        <v>19026</v>
      </c>
      <c r="C7" s="51">
        <v>256.260773835973</v>
      </c>
    </row>
    <row r="8" spans="1:3" x14ac:dyDescent="0.25">
      <c r="A8" s="54">
        <v>1990</v>
      </c>
      <c r="B8" s="33">
        <v>19089</v>
      </c>
      <c r="C8" s="51">
        <v>249.850395212949</v>
      </c>
    </row>
    <row r="9" spans="1:3" x14ac:dyDescent="0.25">
      <c r="A9" s="54">
        <v>1991</v>
      </c>
      <c r="B9" s="33">
        <v>19616</v>
      </c>
      <c r="C9" s="51">
        <v>251.185719369178</v>
      </c>
    </row>
    <row r="10" spans="1:3" x14ac:dyDescent="0.25">
      <c r="A10" s="54">
        <v>1992</v>
      </c>
      <c r="B10" s="33">
        <v>20010</v>
      </c>
      <c r="C10" s="51">
        <v>249.11897129646701</v>
      </c>
    </row>
    <row r="11" spans="1:3" x14ac:dyDescent="0.25">
      <c r="A11" s="54">
        <v>1993</v>
      </c>
      <c r="B11" s="33">
        <v>20547</v>
      </c>
      <c r="C11" s="51">
        <v>249.426124832732</v>
      </c>
    </row>
    <row r="12" spans="1:3" x14ac:dyDescent="0.25">
      <c r="A12" s="54">
        <v>1994</v>
      </c>
      <c r="B12" s="33">
        <v>21302</v>
      </c>
      <c r="C12" s="51">
        <v>253.53428185952501</v>
      </c>
    </row>
    <row r="13" spans="1:3" x14ac:dyDescent="0.25">
      <c r="A13" s="54">
        <v>1995</v>
      </c>
      <c r="B13" s="33">
        <v>21427</v>
      </c>
      <c r="C13" s="51">
        <v>249.256410217302</v>
      </c>
    </row>
    <row r="14" spans="1:3" x14ac:dyDescent="0.25">
      <c r="A14" s="54">
        <v>1996</v>
      </c>
      <c r="B14" s="33">
        <v>21665</v>
      </c>
      <c r="C14" s="51">
        <v>245.692626227056</v>
      </c>
    </row>
    <row r="15" spans="1:3" x14ac:dyDescent="0.25">
      <c r="A15" s="54">
        <v>1997</v>
      </c>
      <c r="B15" s="33">
        <v>21666</v>
      </c>
      <c r="C15" s="51">
        <v>240.403803426303</v>
      </c>
    </row>
    <row r="16" spans="1:3" x14ac:dyDescent="0.25">
      <c r="A16" s="54">
        <v>1998</v>
      </c>
      <c r="B16" s="33">
        <v>21932</v>
      </c>
      <c r="C16" s="51">
        <v>237.45339162783799</v>
      </c>
    </row>
    <row r="17" spans="1:3" x14ac:dyDescent="0.25">
      <c r="A17" s="54">
        <v>1999</v>
      </c>
      <c r="B17" s="33">
        <v>22655</v>
      </c>
      <c r="C17" s="51">
        <v>239.97661651753899</v>
      </c>
    </row>
    <row r="18" spans="1:3" x14ac:dyDescent="0.25">
      <c r="A18" s="54">
        <v>2000</v>
      </c>
      <c r="B18" s="33">
        <v>23158</v>
      </c>
      <c r="C18" s="51">
        <v>239.576574089286</v>
      </c>
    </row>
    <row r="19" spans="1:3" x14ac:dyDescent="0.25">
      <c r="A19" s="54">
        <v>2001</v>
      </c>
      <c r="B19" s="33">
        <v>23664</v>
      </c>
      <c r="C19" s="51">
        <v>238.897160240239</v>
      </c>
    </row>
    <row r="20" spans="1:3" x14ac:dyDescent="0.25">
      <c r="A20" s="54">
        <v>2002</v>
      </c>
      <c r="B20" s="33">
        <v>23984</v>
      </c>
      <c r="C20" s="51">
        <v>235.154326847378</v>
      </c>
    </row>
    <row r="21" spans="1:3" x14ac:dyDescent="0.25">
      <c r="A21" s="54">
        <v>2003</v>
      </c>
      <c r="B21" s="33">
        <v>24275</v>
      </c>
      <c r="C21" s="52">
        <v>231.409155762278</v>
      </c>
    </row>
    <row r="22" spans="1:3" x14ac:dyDescent="0.25">
      <c r="A22" s="54">
        <v>2004</v>
      </c>
      <c r="B22" s="33">
        <v>24665</v>
      </c>
      <c r="C22" s="52">
        <v>228.12779532322901</v>
      </c>
    </row>
    <row r="23" spans="1:3" x14ac:dyDescent="0.25">
      <c r="A23" s="54">
        <v>2005</v>
      </c>
      <c r="B23" s="33">
        <v>24930</v>
      </c>
      <c r="C23" s="52">
        <v>224.63346446510499</v>
      </c>
    </row>
    <row r="24" spans="1:3" x14ac:dyDescent="0.25">
      <c r="A24" s="54">
        <v>2006</v>
      </c>
      <c r="B24" s="33">
        <v>24971</v>
      </c>
      <c r="C24" s="52">
        <v>218.58053593257199</v>
      </c>
    </row>
    <row r="25" spans="1:3" x14ac:dyDescent="0.25">
      <c r="A25" s="54">
        <v>2007</v>
      </c>
      <c r="B25" s="33">
        <v>25370</v>
      </c>
      <c r="C25" s="52">
        <v>215.76632478315199</v>
      </c>
    </row>
    <row r="26" spans="1:3" x14ac:dyDescent="0.25">
      <c r="A26" s="54">
        <v>2008</v>
      </c>
      <c r="B26" s="33">
        <v>25794</v>
      </c>
      <c r="C26" s="52">
        <v>213.32108351663999</v>
      </c>
    </row>
    <row r="27" spans="1:3" x14ac:dyDescent="0.25">
      <c r="A27" s="54">
        <v>2009</v>
      </c>
      <c r="B27" s="33">
        <v>26076</v>
      </c>
      <c r="C27" s="52">
        <v>209.55629788348099</v>
      </c>
    </row>
    <row r="28" spans="1:3" x14ac:dyDescent="0.25">
      <c r="A28" s="54">
        <v>2010</v>
      </c>
      <c r="B28" s="33">
        <v>26585</v>
      </c>
      <c r="C28" s="52">
        <v>207.77575022530101</v>
      </c>
    </row>
    <row r="29" spans="1:3" x14ac:dyDescent="0.25">
      <c r="A29" s="54">
        <v>2011</v>
      </c>
      <c r="B29" s="33">
        <v>27127</v>
      </c>
      <c r="C29" s="52">
        <v>206.23074360997501</v>
      </c>
    </row>
    <row r="30" spans="1:3" x14ac:dyDescent="0.25">
      <c r="A30" s="54">
        <v>2012</v>
      </c>
      <c r="B30" s="33">
        <v>27442</v>
      </c>
      <c r="C30" s="52">
        <v>202.67745758826501</v>
      </c>
    </row>
    <row r="31" spans="1:3" x14ac:dyDescent="0.25">
      <c r="A31" s="54">
        <v>2013</v>
      </c>
      <c r="B31" s="33">
        <v>27634</v>
      </c>
      <c r="C31" s="52">
        <v>198.21358667989799</v>
      </c>
    </row>
    <row r="32" spans="1:3" x14ac:dyDescent="0.25">
      <c r="A32" s="54">
        <v>2014</v>
      </c>
      <c r="B32" s="33">
        <v>28075</v>
      </c>
      <c r="C32" s="52">
        <v>195.94384003407799</v>
      </c>
    </row>
    <row r="33" spans="1:3" x14ac:dyDescent="0.25">
      <c r="A33" s="54">
        <v>2015</v>
      </c>
      <c r="B33" s="33">
        <v>28291</v>
      </c>
      <c r="C33" s="52">
        <v>192.628251348975</v>
      </c>
    </row>
    <row r="34" spans="1:3" x14ac:dyDescent="0.25">
      <c r="A34" s="54">
        <v>2016</v>
      </c>
      <c r="B34" s="33">
        <v>29074</v>
      </c>
      <c r="C34" s="52">
        <v>192.3001715888</v>
      </c>
    </row>
    <row r="35" spans="1:3" x14ac:dyDescent="0.25">
      <c r="A35" s="54">
        <v>2017</v>
      </c>
      <c r="B35" s="33">
        <v>29335</v>
      </c>
      <c r="C35" s="52">
        <v>188.10210638805</v>
      </c>
    </row>
    <row r="36" spans="1:3" x14ac:dyDescent="0.25">
      <c r="A36" s="54">
        <v>2018</v>
      </c>
      <c r="B36" s="33">
        <v>29712</v>
      </c>
      <c r="C36" s="52">
        <v>185.15123811566301</v>
      </c>
    </row>
    <row r="37" spans="1:3" x14ac:dyDescent="0.25">
      <c r="A37" s="54">
        <v>2019</v>
      </c>
      <c r="B37" s="33">
        <v>29546</v>
      </c>
      <c r="C37" s="52">
        <v>178.600580369515</v>
      </c>
    </row>
    <row r="38" spans="1:3" x14ac:dyDescent="0.25">
      <c r="A38" s="54">
        <v>2020</v>
      </c>
      <c r="B38" s="33">
        <v>30054</v>
      </c>
      <c r="C38" s="52">
        <v>176.69174965859099</v>
      </c>
    </row>
    <row r="39" spans="1:3" x14ac:dyDescent="0.25">
      <c r="A39" s="21">
        <v>2021</v>
      </c>
      <c r="B39" s="56">
        <v>30461</v>
      </c>
      <c r="C39" s="57">
        <v>175.08856896338801</v>
      </c>
    </row>
    <row r="40" spans="1:3" x14ac:dyDescent="0.25">
      <c r="A40" s="21">
        <v>2022</v>
      </c>
      <c r="B40" s="56">
        <v>30776</v>
      </c>
      <c r="C40" s="57">
        <v>172.13248173447201</v>
      </c>
    </row>
    <row r="41" spans="1:3" x14ac:dyDescent="0.25">
      <c r="A41" s="21">
        <v>2023</v>
      </c>
      <c r="B41" s="56">
        <v>31110</v>
      </c>
      <c r="C41" s="58">
        <v>169.15723747067699</v>
      </c>
    </row>
    <row r="42" spans="1:3" x14ac:dyDescent="0.25">
      <c r="A42" s="21">
        <v>2024</v>
      </c>
      <c r="B42" s="56">
        <v>31575</v>
      </c>
      <c r="C42" s="57">
        <v>167.007331603713</v>
      </c>
    </row>
    <row r="43" spans="1:3" x14ac:dyDescent="0.25">
      <c r="A43" s="9" t="s">
        <v>615</v>
      </c>
    </row>
    <row r="44" spans="1:3" x14ac:dyDescent="0.25">
      <c r="A44" s="14" t="s">
        <v>830</v>
      </c>
      <c r="B44" s="106"/>
    </row>
    <row r="45" spans="1:3" x14ac:dyDescent="0.25">
      <c r="A45" s="14" t="s">
        <v>832</v>
      </c>
    </row>
    <row r="46" spans="1:3" x14ac:dyDescent="0.25">
      <c r="A46" s="6" t="s">
        <v>1035</v>
      </c>
    </row>
    <row r="47" spans="1:3" x14ac:dyDescent="0.25">
      <c r="A47" s="6" t="s">
        <v>760</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5F9-3460-490C-8FE8-2EB848CDA83B}">
  <sheetPr codeName="Sheet23"/>
  <dimension ref="A1:H47"/>
  <sheetViews>
    <sheetView zoomScale="85" zoomScaleNormal="85" workbookViewId="0"/>
  </sheetViews>
  <sheetFormatPr defaultColWidth="8.7109375" defaultRowHeight="15.75" x14ac:dyDescent="0.25"/>
  <cols>
    <col min="1" max="1" width="8.7109375" style="19"/>
    <col min="2" max="2" width="13.28515625" style="5" customWidth="1"/>
    <col min="3" max="3" width="10.7109375" style="5" bestFit="1" customWidth="1"/>
    <col min="4" max="4" width="13.140625" style="5" customWidth="1"/>
    <col min="5" max="5" width="14.140625" style="5" customWidth="1"/>
    <col min="6" max="6" width="8.7109375" style="5"/>
    <col min="7" max="7" width="8.7109375" style="5" customWidth="1"/>
    <col min="8" max="16384" width="8.7109375" style="5"/>
  </cols>
  <sheetData>
    <row r="1" spans="1:5" x14ac:dyDescent="0.25">
      <c r="A1" s="36" t="s">
        <v>1006</v>
      </c>
    </row>
    <row r="3" spans="1:5" s="37" customFormat="1" ht="47.25" x14ac:dyDescent="0.25">
      <c r="A3" s="47" t="s">
        <v>482</v>
      </c>
      <c r="B3" s="47" t="s">
        <v>754</v>
      </c>
      <c r="C3" s="47" t="s">
        <v>755</v>
      </c>
      <c r="D3" s="47" t="s">
        <v>756</v>
      </c>
      <c r="E3" s="47" t="s">
        <v>757</v>
      </c>
    </row>
    <row r="4" spans="1:5" x14ac:dyDescent="0.25">
      <c r="A4" s="54">
        <v>1986</v>
      </c>
      <c r="B4" s="33">
        <v>9366</v>
      </c>
      <c r="C4" s="51">
        <v>328.87328500000001</v>
      </c>
      <c r="D4" s="33">
        <v>7973</v>
      </c>
      <c r="E4" s="17">
        <v>206.718402</v>
      </c>
    </row>
    <row r="5" spans="1:5" x14ac:dyDescent="0.25">
      <c r="A5" s="54">
        <v>1987</v>
      </c>
      <c r="B5" s="33">
        <v>9704</v>
      </c>
      <c r="C5" s="51">
        <v>330.26884100000001</v>
      </c>
      <c r="D5" s="33">
        <v>8303</v>
      </c>
      <c r="E5" s="17">
        <v>208.77113199999999</v>
      </c>
    </row>
    <row r="6" spans="1:5" x14ac:dyDescent="0.25">
      <c r="A6" s="54">
        <v>1988</v>
      </c>
      <c r="B6" s="33">
        <v>10312</v>
      </c>
      <c r="C6" s="51">
        <v>342.90171700000002</v>
      </c>
      <c r="D6" s="33">
        <v>8561</v>
      </c>
      <c r="E6" s="17">
        <v>208.868617</v>
      </c>
    </row>
    <row r="7" spans="1:5" x14ac:dyDescent="0.25">
      <c r="A7" s="54">
        <v>1989</v>
      </c>
      <c r="B7" s="33">
        <v>10287</v>
      </c>
      <c r="C7" s="51">
        <v>332.77729900000003</v>
      </c>
      <c r="D7" s="33">
        <v>8739</v>
      </c>
      <c r="E7" s="17">
        <v>207.72985800000001</v>
      </c>
    </row>
    <row r="8" spans="1:5" x14ac:dyDescent="0.25">
      <c r="A8" s="54">
        <v>1990</v>
      </c>
      <c r="B8" s="33">
        <v>10349</v>
      </c>
      <c r="C8" s="51">
        <v>323.223026</v>
      </c>
      <c r="D8" s="33">
        <v>8740</v>
      </c>
      <c r="E8" s="17">
        <v>201.95687000000001</v>
      </c>
    </row>
    <row r="9" spans="1:5" x14ac:dyDescent="0.25">
      <c r="A9" s="54">
        <v>1991</v>
      </c>
      <c r="B9" s="33">
        <v>10510</v>
      </c>
      <c r="C9" s="51">
        <v>323.69130899999999</v>
      </c>
      <c r="D9" s="33">
        <v>9106</v>
      </c>
      <c r="E9" s="17">
        <v>205.448185</v>
      </c>
    </row>
    <row r="10" spans="1:5" x14ac:dyDescent="0.25">
      <c r="A10" s="54">
        <v>1992</v>
      </c>
      <c r="B10" s="33">
        <v>10799</v>
      </c>
      <c r="C10" s="51">
        <v>321.79000400000001</v>
      </c>
      <c r="D10" s="33">
        <v>9211</v>
      </c>
      <c r="E10" s="17">
        <v>203.087907</v>
      </c>
    </row>
    <row r="11" spans="1:5" x14ac:dyDescent="0.25">
      <c r="A11" s="54">
        <v>1993</v>
      </c>
      <c r="B11" s="33">
        <v>10934</v>
      </c>
      <c r="C11" s="51">
        <v>317.07314200000002</v>
      </c>
      <c r="D11" s="33">
        <v>9613</v>
      </c>
      <c r="E11" s="17">
        <v>205.953641</v>
      </c>
    </row>
    <row r="12" spans="1:5" x14ac:dyDescent="0.25">
      <c r="A12" s="54">
        <v>1994</v>
      </c>
      <c r="B12" s="33">
        <v>11423</v>
      </c>
      <c r="C12" s="51">
        <v>324.594898</v>
      </c>
      <c r="D12" s="33">
        <v>9879</v>
      </c>
      <c r="E12" s="17">
        <v>207.74624299999999</v>
      </c>
    </row>
    <row r="13" spans="1:5" x14ac:dyDescent="0.25">
      <c r="A13" s="54">
        <v>1995</v>
      </c>
      <c r="B13" s="33">
        <v>11359</v>
      </c>
      <c r="C13" s="51">
        <v>315.94923899999998</v>
      </c>
      <c r="D13" s="33">
        <v>10068</v>
      </c>
      <c r="E13" s="17">
        <v>206.57718</v>
      </c>
    </row>
    <row r="14" spans="1:5" x14ac:dyDescent="0.25">
      <c r="A14" s="54">
        <v>1996</v>
      </c>
      <c r="B14" s="33">
        <v>11421</v>
      </c>
      <c r="C14" s="51">
        <v>309.422393</v>
      </c>
      <c r="D14" s="33">
        <v>10244</v>
      </c>
      <c r="E14" s="17">
        <v>205.23531700000001</v>
      </c>
    </row>
    <row r="15" spans="1:5" x14ac:dyDescent="0.25">
      <c r="A15" s="54">
        <v>1997</v>
      </c>
      <c r="B15" s="33">
        <v>11636</v>
      </c>
      <c r="C15" s="51">
        <v>307.72227900000001</v>
      </c>
      <c r="D15" s="33">
        <v>10030</v>
      </c>
      <c r="E15" s="17">
        <v>196.53715700000001</v>
      </c>
    </row>
    <row r="16" spans="1:5" x14ac:dyDescent="0.25">
      <c r="A16" s="54">
        <v>1998</v>
      </c>
      <c r="B16" s="33">
        <v>11584</v>
      </c>
      <c r="C16" s="51">
        <v>299.55828300000002</v>
      </c>
      <c r="D16" s="33">
        <v>10348</v>
      </c>
      <c r="E16" s="17">
        <v>197.87526299999999</v>
      </c>
    </row>
    <row r="17" spans="1:5" x14ac:dyDescent="0.25">
      <c r="A17" s="54">
        <v>1999</v>
      </c>
      <c r="B17" s="33">
        <v>11938</v>
      </c>
      <c r="C17" s="51">
        <v>298.910482</v>
      </c>
      <c r="D17" s="33">
        <v>10717</v>
      </c>
      <c r="E17" s="17">
        <v>200.876575</v>
      </c>
    </row>
    <row r="18" spans="1:5" x14ac:dyDescent="0.25">
      <c r="A18" s="54">
        <v>2000</v>
      </c>
      <c r="B18" s="33">
        <v>12118</v>
      </c>
      <c r="C18" s="51">
        <v>298.05514099999999</v>
      </c>
      <c r="D18" s="33">
        <v>11040</v>
      </c>
      <c r="E18" s="17">
        <v>201.927243</v>
      </c>
    </row>
    <row r="19" spans="1:5" x14ac:dyDescent="0.25">
      <c r="A19" s="54">
        <v>2001</v>
      </c>
      <c r="B19" s="33">
        <v>12402</v>
      </c>
      <c r="C19" s="51">
        <v>297.11823500000003</v>
      </c>
      <c r="D19" s="33">
        <v>11262</v>
      </c>
      <c r="E19" s="17">
        <v>200.61247399999999</v>
      </c>
    </row>
    <row r="20" spans="1:5" x14ac:dyDescent="0.25">
      <c r="A20" s="54">
        <v>2002</v>
      </c>
      <c r="B20" s="33">
        <v>12599</v>
      </c>
      <c r="C20" s="51">
        <v>292.48323299999998</v>
      </c>
      <c r="D20" s="33">
        <v>11385</v>
      </c>
      <c r="E20" s="17">
        <v>197.80694399999999</v>
      </c>
    </row>
    <row r="21" spans="1:5" x14ac:dyDescent="0.25">
      <c r="A21" s="54">
        <v>2003</v>
      </c>
      <c r="B21" s="33">
        <v>12700</v>
      </c>
      <c r="C21" s="52">
        <v>285.82847199999998</v>
      </c>
      <c r="D21" s="33">
        <v>11575</v>
      </c>
      <c r="E21" s="48">
        <v>195.959159</v>
      </c>
    </row>
    <row r="22" spans="1:5" x14ac:dyDescent="0.25">
      <c r="A22" s="54">
        <v>2004</v>
      </c>
      <c r="B22" s="33">
        <v>12816</v>
      </c>
      <c r="C22" s="52">
        <v>279.27313700000002</v>
      </c>
      <c r="D22" s="33">
        <v>11849</v>
      </c>
      <c r="E22" s="48">
        <v>194.68658099999999</v>
      </c>
    </row>
    <row r="23" spans="1:5" x14ac:dyDescent="0.25">
      <c r="A23" s="54">
        <v>2005</v>
      </c>
      <c r="B23" s="33">
        <v>12842</v>
      </c>
      <c r="C23" s="52">
        <v>272.23662000000002</v>
      </c>
      <c r="D23" s="33">
        <v>12088</v>
      </c>
      <c r="E23" s="48">
        <v>193.16161399999999</v>
      </c>
    </row>
    <row r="24" spans="1:5" x14ac:dyDescent="0.25">
      <c r="A24" s="54">
        <v>2006</v>
      </c>
      <c r="B24" s="33">
        <v>13124</v>
      </c>
      <c r="C24" s="52">
        <v>269.88480700000002</v>
      </c>
      <c r="D24" s="33">
        <v>11847</v>
      </c>
      <c r="E24" s="48">
        <v>184.54095599999999</v>
      </c>
    </row>
    <row r="25" spans="1:5" x14ac:dyDescent="0.25">
      <c r="A25" s="54">
        <v>2007</v>
      </c>
      <c r="B25" s="33">
        <v>13169</v>
      </c>
      <c r="C25" s="52">
        <v>260.85605099999998</v>
      </c>
      <c r="D25" s="33">
        <v>12201</v>
      </c>
      <c r="E25" s="48">
        <v>184.28635800000001</v>
      </c>
    </row>
    <row r="26" spans="1:5" x14ac:dyDescent="0.25">
      <c r="A26" s="54">
        <v>2008</v>
      </c>
      <c r="B26" s="33">
        <v>13409</v>
      </c>
      <c r="C26" s="52">
        <v>258.79679199999998</v>
      </c>
      <c r="D26" s="33">
        <v>12385</v>
      </c>
      <c r="E26" s="48">
        <v>182.669523</v>
      </c>
    </row>
    <row r="27" spans="1:5" x14ac:dyDescent="0.25">
      <c r="A27" s="54">
        <v>2009</v>
      </c>
      <c r="B27" s="33">
        <v>13667</v>
      </c>
      <c r="C27" s="52">
        <v>255.295873</v>
      </c>
      <c r="D27" s="33">
        <v>12409</v>
      </c>
      <c r="E27" s="48">
        <v>177.86613500000001</v>
      </c>
    </row>
    <row r="28" spans="1:5" x14ac:dyDescent="0.25">
      <c r="A28" s="54">
        <v>2010</v>
      </c>
      <c r="B28" s="33">
        <v>13839</v>
      </c>
      <c r="C28" s="52">
        <v>251.05476100000001</v>
      </c>
      <c r="D28" s="33">
        <v>12746</v>
      </c>
      <c r="E28" s="48">
        <v>177.95997299999999</v>
      </c>
    </row>
    <row r="29" spans="1:5" x14ac:dyDescent="0.25">
      <c r="A29" s="54">
        <v>2011</v>
      </c>
      <c r="B29" s="33">
        <v>14188</v>
      </c>
      <c r="C29" s="52">
        <v>249.45842300000001</v>
      </c>
      <c r="D29" s="33">
        <v>12939</v>
      </c>
      <c r="E29" s="48">
        <v>176.01407599999999</v>
      </c>
    </row>
    <row r="30" spans="1:5" x14ac:dyDescent="0.25">
      <c r="A30" s="54">
        <v>2012</v>
      </c>
      <c r="B30" s="33">
        <v>14360</v>
      </c>
      <c r="C30" s="52">
        <v>243.92135200000001</v>
      </c>
      <c r="D30" s="33">
        <v>13082</v>
      </c>
      <c r="E30" s="48">
        <v>173.747266</v>
      </c>
    </row>
    <row r="31" spans="1:5" x14ac:dyDescent="0.25">
      <c r="A31" s="54">
        <v>2013</v>
      </c>
      <c r="B31" s="33">
        <v>14465</v>
      </c>
      <c r="C31" s="52">
        <v>237.741885</v>
      </c>
      <c r="D31" s="33">
        <v>13169</v>
      </c>
      <c r="E31" s="48">
        <v>170.27925999999999</v>
      </c>
    </row>
    <row r="32" spans="1:5" x14ac:dyDescent="0.25">
      <c r="A32" s="54">
        <v>2014</v>
      </c>
      <c r="B32" s="33">
        <v>14799</v>
      </c>
      <c r="C32" s="52">
        <v>236.16830300000001</v>
      </c>
      <c r="D32" s="33">
        <v>13276</v>
      </c>
      <c r="E32" s="48">
        <v>167.39869100000001</v>
      </c>
    </row>
    <row r="33" spans="1:8" x14ac:dyDescent="0.25">
      <c r="A33" s="54">
        <v>2015</v>
      </c>
      <c r="B33" s="33">
        <v>14694</v>
      </c>
      <c r="C33" s="52">
        <v>227.62076500000001</v>
      </c>
      <c r="D33" s="33">
        <v>13597</v>
      </c>
      <c r="E33" s="48">
        <v>167.85446400000001</v>
      </c>
    </row>
    <row r="34" spans="1:8" x14ac:dyDescent="0.25">
      <c r="A34" s="54">
        <v>2016</v>
      </c>
      <c r="B34" s="33">
        <v>15136</v>
      </c>
      <c r="C34" s="52">
        <v>227.063196</v>
      </c>
      <c r="D34" s="33">
        <v>13938</v>
      </c>
      <c r="E34" s="48">
        <v>167.494056</v>
      </c>
    </row>
    <row r="35" spans="1:8" x14ac:dyDescent="0.25">
      <c r="A35" s="54">
        <v>2017</v>
      </c>
      <c r="B35" s="33">
        <v>15380</v>
      </c>
      <c r="C35" s="52">
        <v>222.866409</v>
      </c>
      <c r="D35" s="33">
        <v>13955</v>
      </c>
      <c r="E35" s="48">
        <v>162.45052100000001</v>
      </c>
    </row>
    <row r="36" spans="1:8" x14ac:dyDescent="0.25">
      <c r="A36" s="54">
        <v>2018</v>
      </c>
      <c r="B36" s="33">
        <v>15706</v>
      </c>
      <c r="C36" s="52">
        <v>220.202259</v>
      </c>
      <c r="D36" s="33">
        <v>14006</v>
      </c>
      <c r="E36" s="48">
        <v>159.37769499999999</v>
      </c>
    </row>
    <row r="37" spans="1:8" x14ac:dyDescent="0.25">
      <c r="A37" s="54">
        <v>2019</v>
      </c>
      <c r="B37" s="33">
        <v>15817</v>
      </c>
      <c r="C37" s="52">
        <v>214.62939900000001</v>
      </c>
      <c r="D37" s="33">
        <v>13729</v>
      </c>
      <c r="E37" s="48">
        <v>151.77385899999999</v>
      </c>
    </row>
    <row r="38" spans="1:8" x14ac:dyDescent="0.25">
      <c r="A38" s="54">
        <v>2020</v>
      </c>
      <c r="B38" s="33">
        <v>15811</v>
      </c>
      <c r="C38" s="52">
        <v>208.16886299999999</v>
      </c>
      <c r="D38" s="33">
        <v>14243</v>
      </c>
      <c r="E38" s="48">
        <v>153.717555</v>
      </c>
    </row>
    <row r="39" spans="1:8" x14ac:dyDescent="0.25">
      <c r="A39" s="21">
        <v>2021</v>
      </c>
      <c r="B39" s="56">
        <v>16043</v>
      </c>
      <c r="C39" s="57">
        <v>205.69476599999999</v>
      </c>
      <c r="D39" s="56">
        <v>14420</v>
      </c>
      <c r="E39" s="58">
        <v>152.08652499999999</v>
      </c>
    </row>
    <row r="40" spans="1:8" x14ac:dyDescent="0.25">
      <c r="A40" s="21">
        <v>2022</v>
      </c>
      <c r="B40" s="56">
        <v>16193</v>
      </c>
      <c r="C40" s="57">
        <v>201.492144</v>
      </c>
      <c r="D40" s="56">
        <v>14582</v>
      </c>
      <c r="E40" s="58">
        <v>149.86549500000001</v>
      </c>
    </row>
    <row r="41" spans="1:8" x14ac:dyDescent="0.25">
      <c r="A41" s="21">
        <v>2023</v>
      </c>
      <c r="B41" s="56">
        <v>16358</v>
      </c>
      <c r="C41" s="58">
        <v>197.28952100000001</v>
      </c>
      <c r="D41" s="56">
        <v>14752</v>
      </c>
      <c r="E41" s="58">
        <v>147.644465</v>
      </c>
    </row>
    <row r="42" spans="1:8" x14ac:dyDescent="0.25">
      <c r="A42" s="21">
        <v>2024</v>
      </c>
      <c r="B42" s="56">
        <v>16619</v>
      </c>
      <c r="C42" s="58">
        <v>194.55274399999999</v>
      </c>
      <c r="D42" s="56">
        <v>14959</v>
      </c>
      <c r="E42" s="58">
        <v>145.86692500000001</v>
      </c>
    </row>
    <row r="43" spans="1:8" x14ac:dyDescent="0.25">
      <c r="A43" s="9" t="s">
        <v>615</v>
      </c>
      <c r="B43" s="62"/>
      <c r="C43" s="62"/>
      <c r="D43" s="62"/>
      <c r="E43" s="62"/>
      <c r="F43" s="62"/>
      <c r="G43" s="62"/>
      <c r="H43" s="62"/>
    </row>
    <row r="44" spans="1:8" x14ac:dyDescent="0.25">
      <c r="A44" s="5" t="s">
        <v>887</v>
      </c>
    </row>
    <row r="45" spans="1:8" x14ac:dyDescent="0.25">
      <c r="A45" s="5" t="s">
        <v>888</v>
      </c>
    </row>
    <row r="46" spans="1:8" x14ac:dyDescent="0.25">
      <c r="A46" s="5" t="s">
        <v>889</v>
      </c>
    </row>
    <row r="47" spans="1:8" x14ac:dyDescent="0.25">
      <c r="A47" s="5" t="s">
        <v>890</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B4-5FBD-49EF-AF30-4CC9192CA955}">
  <sheetPr codeName="Sheet24"/>
  <dimension ref="A1:V14"/>
  <sheetViews>
    <sheetView zoomScale="85" zoomScaleNormal="85" workbookViewId="0"/>
  </sheetViews>
  <sheetFormatPr defaultColWidth="8.7109375" defaultRowHeight="15.75" x14ac:dyDescent="0.25"/>
  <cols>
    <col min="1" max="1" width="54.140625" style="5" customWidth="1"/>
    <col min="2" max="3" width="13.42578125" style="5" customWidth="1"/>
    <col min="4" max="13" width="8.7109375" style="5"/>
    <col min="14" max="14" width="51.42578125" style="5" bestFit="1" customWidth="1"/>
    <col min="15" max="15" width="17.42578125" style="5" customWidth="1"/>
    <col min="16" max="16" width="13.140625" style="5" customWidth="1"/>
    <col min="17" max="16384" width="8.7109375" style="5"/>
  </cols>
  <sheetData>
    <row r="1" spans="1:22" x14ac:dyDescent="0.25">
      <c r="A1" s="9" t="s">
        <v>891</v>
      </c>
    </row>
    <row r="3" spans="1:22" ht="31.5" x14ac:dyDescent="0.25">
      <c r="A3" s="3" t="s">
        <v>745</v>
      </c>
      <c r="B3" s="3" t="s">
        <v>483</v>
      </c>
      <c r="C3" s="47" t="s">
        <v>1025</v>
      </c>
    </row>
    <row r="4" spans="1:22" x14ac:dyDescent="0.25">
      <c r="A4" s="2" t="s">
        <v>746</v>
      </c>
      <c r="B4" s="33">
        <v>43080</v>
      </c>
      <c r="C4" s="17">
        <v>37.392587449006164</v>
      </c>
      <c r="D4" s="12"/>
      <c r="V4" s="34"/>
    </row>
    <row r="5" spans="1:22" x14ac:dyDescent="0.25">
      <c r="A5" s="2" t="s">
        <v>747</v>
      </c>
      <c r="B5" s="33">
        <v>29846</v>
      </c>
      <c r="C5" s="17">
        <v>25.905737349188442</v>
      </c>
      <c r="D5" s="12"/>
      <c r="V5" s="34"/>
    </row>
    <row r="6" spans="1:22" x14ac:dyDescent="0.25">
      <c r="A6" s="2" t="s">
        <v>748</v>
      </c>
      <c r="B6" s="33">
        <v>20865</v>
      </c>
      <c r="C6" s="17">
        <v>18.110407082718513</v>
      </c>
      <c r="D6" s="12"/>
      <c r="V6" s="34"/>
    </row>
    <row r="7" spans="1:22" x14ac:dyDescent="0.25">
      <c r="A7" s="2" t="s">
        <v>749</v>
      </c>
      <c r="B7" s="33">
        <v>7045</v>
      </c>
      <c r="C7" s="17">
        <v>6.1149205798107804</v>
      </c>
      <c r="D7" s="12"/>
      <c r="V7" s="34"/>
    </row>
    <row r="8" spans="1:22" x14ac:dyDescent="0.25">
      <c r="A8" s="2" t="s">
        <v>750</v>
      </c>
      <c r="B8" s="33">
        <v>5274</v>
      </c>
      <c r="C8" s="17">
        <v>4.577727627810086</v>
      </c>
      <c r="D8" s="12"/>
      <c r="V8" s="34"/>
    </row>
    <row r="9" spans="1:22" x14ac:dyDescent="0.25">
      <c r="A9" s="2" t="s">
        <v>751</v>
      </c>
      <c r="B9" s="33">
        <v>4954</v>
      </c>
      <c r="C9" s="17">
        <v>4.2999739605936984</v>
      </c>
      <c r="D9" s="12"/>
      <c r="V9" s="34"/>
    </row>
    <row r="10" spans="1:22" x14ac:dyDescent="0.25">
      <c r="A10" s="2" t="s">
        <v>752</v>
      </c>
      <c r="B10" s="33">
        <v>4146</v>
      </c>
      <c r="C10" s="17">
        <v>3.5986459508723199</v>
      </c>
      <c r="D10" s="12"/>
    </row>
    <row r="11" spans="1:22" x14ac:dyDescent="0.25">
      <c r="A11" s="9" t="s">
        <v>994</v>
      </c>
      <c r="O11" s="34"/>
    </row>
    <row r="12" spans="1:22" x14ac:dyDescent="0.25">
      <c r="A12" s="14" t="s">
        <v>831</v>
      </c>
    </row>
    <row r="13" spans="1:22" x14ac:dyDescent="0.25">
      <c r="A13" s="6" t="s">
        <v>1034</v>
      </c>
      <c r="N13" s="34"/>
    </row>
    <row r="14" spans="1:22" x14ac:dyDescent="0.25">
      <c r="A14" s="6" t="s">
        <v>753</v>
      </c>
      <c r="P14" s="35"/>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533A-7021-4904-8E92-39BB64BB756E}">
  <sheetPr codeName="Sheet25"/>
  <dimension ref="A1:F61"/>
  <sheetViews>
    <sheetView zoomScaleNormal="100" workbookViewId="0"/>
  </sheetViews>
  <sheetFormatPr defaultColWidth="8.7109375" defaultRowHeight="15.75" x14ac:dyDescent="0.25"/>
  <cols>
    <col min="1" max="1" width="29.7109375" style="5" customWidth="1"/>
    <col min="2" max="2" width="14.5703125" style="5" customWidth="1"/>
    <col min="3" max="3" width="9.5703125" style="5" bestFit="1" customWidth="1"/>
    <col min="4" max="20" width="8.7109375" style="5"/>
    <col min="21" max="27" width="12" style="5" customWidth="1"/>
    <col min="28" max="16384" width="8.7109375" style="5"/>
  </cols>
  <sheetData>
    <row r="1" spans="1:3" x14ac:dyDescent="0.25">
      <c r="A1" s="9" t="s">
        <v>1026</v>
      </c>
    </row>
    <row r="3" spans="1:3" ht="39.950000000000003" customHeight="1" x14ac:dyDescent="0.25">
      <c r="A3" s="1" t="s">
        <v>61</v>
      </c>
      <c r="B3" s="3" t="s">
        <v>742</v>
      </c>
      <c r="C3" s="3" t="s">
        <v>743</v>
      </c>
    </row>
    <row r="4" spans="1:3" x14ac:dyDescent="0.25">
      <c r="A4" s="2" t="s">
        <v>744</v>
      </c>
      <c r="B4" s="32">
        <v>12.067547909683132</v>
      </c>
      <c r="C4" s="32">
        <v>12.097170539914345</v>
      </c>
    </row>
    <row r="5" spans="1:3" x14ac:dyDescent="0.25">
      <c r="A5" s="2" t="s">
        <v>388</v>
      </c>
      <c r="B5" s="32">
        <v>0.15179305546771235</v>
      </c>
      <c r="C5" s="32" t="s">
        <v>386</v>
      </c>
    </row>
    <row r="6" spans="1:3" x14ac:dyDescent="0.25">
      <c r="A6" s="2" t="s">
        <v>383</v>
      </c>
      <c r="B6" s="32">
        <v>0.20239074062361645</v>
      </c>
      <c r="C6" s="32">
        <v>9.1272905988906833E-2</v>
      </c>
    </row>
    <row r="7" spans="1:3" x14ac:dyDescent="0.25">
      <c r="A7" s="2" t="s">
        <v>411</v>
      </c>
      <c r="B7" s="32">
        <v>0.26563784706849664</v>
      </c>
      <c r="C7" s="32">
        <v>0.28083971073509795</v>
      </c>
    </row>
    <row r="8" spans="1:3" x14ac:dyDescent="0.25">
      <c r="A8" s="2" t="s">
        <v>384</v>
      </c>
      <c r="B8" s="32">
        <v>0.84751122636139398</v>
      </c>
      <c r="C8" s="32">
        <v>0.16148283367268132</v>
      </c>
    </row>
    <row r="9" spans="1:3" x14ac:dyDescent="0.25">
      <c r="A9" s="2" t="s">
        <v>64</v>
      </c>
      <c r="B9" s="31" t="s">
        <v>386</v>
      </c>
      <c r="C9" s="32">
        <v>1.0882538790985046</v>
      </c>
    </row>
    <row r="10" spans="1:3" x14ac:dyDescent="0.25">
      <c r="A10" s="2" t="s">
        <v>403</v>
      </c>
      <c r="B10" s="32">
        <v>2.0681803807475809</v>
      </c>
      <c r="C10" s="32">
        <v>1.6429123078003229</v>
      </c>
    </row>
    <row r="11" spans="1:3" x14ac:dyDescent="0.25">
      <c r="A11" s="2" t="s">
        <v>92</v>
      </c>
      <c r="B11" s="32">
        <v>2.2136487255708053</v>
      </c>
      <c r="C11" s="32">
        <v>1.2146317489292986</v>
      </c>
    </row>
    <row r="12" spans="1:3" x14ac:dyDescent="0.25">
      <c r="A12" s="2" t="s">
        <v>398</v>
      </c>
      <c r="B12" s="32">
        <v>2.4476630194168618</v>
      </c>
      <c r="C12" s="32">
        <v>1.2988836621498281</v>
      </c>
    </row>
    <row r="13" spans="1:3" x14ac:dyDescent="0.25">
      <c r="A13" s="2" t="s">
        <v>401</v>
      </c>
      <c r="B13" s="32">
        <v>2.4476630194168618</v>
      </c>
      <c r="C13" s="32">
        <v>1.5305764235062838</v>
      </c>
    </row>
    <row r="14" spans="1:3" x14ac:dyDescent="0.25">
      <c r="A14" s="2" t="s">
        <v>387</v>
      </c>
      <c r="B14" s="32">
        <v>3.2256024286888874</v>
      </c>
      <c r="C14" s="32">
        <v>1.9658779751456856</v>
      </c>
    </row>
    <row r="15" spans="1:3" x14ac:dyDescent="0.25">
      <c r="A15" s="2" t="s">
        <v>90</v>
      </c>
      <c r="B15" s="32">
        <v>3.3773954841566001</v>
      </c>
      <c r="C15" s="32">
        <v>2.6890402302885628</v>
      </c>
    </row>
    <row r="16" spans="1:3" x14ac:dyDescent="0.25">
      <c r="A16" s="2" t="s">
        <v>89</v>
      </c>
      <c r="B16" s="32">
        <v>3.8074758079817848</v>
      </c>
      <c r="C16" s="32">
        <v>1.565681387348171</v>
      </c>
    </row>
    <row r="17" spans="1:6" x14ac:dyDescent="0.25">
      <c r="A17" s="2" t="s">
        <v>93</v>
      </c>
      <c r="B17" s="32">
        <v>3.9149958889380811</v>
      </c>
      <c r="C17" s="32">
        <v>3.7843151021554453</v>
      </c>
    </row>
    <row r="18" spans="1:6" x14ac:dyDescent="0.25">
      <c r="A18" s="2" t="s">
        <v>91</v>
      </c>
      <c r="B18" s="32">
        <v>4.0351653911833534</v>
      </c>
      <c r="C18" s="32">
        <v>3.4192234781998176</v>
      </c>
    </row>
    <row r="19" spans="1:6" x14ac:dyDescent="0.25">
      <c r="A19" s="2" t="s">
        <v>407</v>
      </c>
      <c r="B19" s="32">
        <v>4.1300360508506735</v>
      </c>
      <c r="C19" s="32">
        <v>1.3480306115284701</v>
      </c>
    </row>
    <row r="20" spans="1:6" x14ac:dyDescent="0.25">
      <c r="A20" s="2" t="s">
        <v>412</v>
      </c>
      <c r="B20" s="31">
        <v>5.1356650433242681</v>
      </c>
      <c r="C20" s="32">
        <v>3.5104963841887242</v>
      </c>
    </row>
    <row r="21" spans="1:6" x14ac:dyDescent="0.25">
      <c r="A21" s="2" t="s">
        <v>94</v>
      </c>
      <c r="B21" s="31" t="s">
        <v>386</v>
      </c>
      <c r="C21" s="32">
        <v>4.0160078635119012</v>
      </c>
    </row>
    <row r="22" spans="1:6" x14ac:dyDescent="0.25">
      <c r="A22" s="2" t="s">
        <v>393</v>
      </c>
      <c r="B22" s="32" t="s">
        <v>386</v>
      </c>
      <c r="C22" s="32">
        <v>4.879589974022327</v>
      </c>
    </row>
    <row r="23" spans="1:6" x14ac:dyDescent="0.25">
      <c r="A23" s="2" t="s">
        <v>404</v>
      </c>
      <c r="B23" s="32">
        <v>6.6219720447789507</v>
      </c>
      <c r="C23" s="32">
        <v>6.6769641227269538</v>
      </c>
    </row>
    <row r="24" spans="1:6" x14ac:dyDescent="0.25">
      <c r="A24" s="2" t="s">
        <v>63</v>
      </c>
      <c r="B24" s="32">
        <v>10.429447852760736</v>
      </c>
      <c r="C24" s="32">
        <v>10.194481499684056</v>
      </c>
    </row>
    <row r="25" spans="1:6" x14ac:dyDescent="0.25">
      <c r="A25" s="2" t="s">
        <v>396</v>
      </c>
      <c r="B25" s="32">
        <v>10.821579912718992</v>
      </c>
      <c r="C25" s="32" t="s">
        <v>386</v>
      </c>
    </row>
    <row r="26" spans="1:6" x14ac:dyDescent="0.25">
      <c r="A26" s="2" t="s">
        <v>65</v>
      </c>
      <c r="B26" s="31" t="s">
        <v>386</v>
      </c>
      <c r="C26" s="32">
        <v>13.747103840483044</v>
      </c>
    </row>
    <row r="27" spans="1:6" x14ac:dyDescent="0.25">
      <c r="A27" s="2" t="s">
        <v>62</v>
      </c>
      <c r="B27" s="32">
        <v>21.788628170261209</v>
      </c>
      <c r="C27" s="32">
        <v>22.797163518921575</v>
      </c>
    </row>
    <row r="28" spans="1:6" x14ac:dyDescent="0.25">
      <c r="A28" s="6" t="s">
        <v>1034</v>
      </c>
      <c r="C28" s="102"/>
    </row>
    <row r="29" spans="1:6" x14ac:dyDescent="0.25">
      <c r="A29" s="6" t="s">
        <v>740</v>
      </c>
      <c r="C29" s="102"/>
    </row>
    <row r="30" spans="1:6" x14ac:dyDescent="0.25">
      <c r="A30" s="103"/>
      <c r="B30" s="104"/>
      <c r="C30" s="102"/>
    </row>
    <row r="31" spans="1:6" x14ac:dyDescent="0.25">
      <c r="A31"/>
      <c r="B31"/>
      <c r="C31"/>
      <c r="D31"/>
      <c r="E31"/>
      <c r="F31"/>
    </row>
    <row r="32" spans="1:6" x14ac:dyDescent="0.25">
      <c r="A32"/>
      <c r="B32"/>
      <c r="C32"/>
      <c r="D32"/>
      <c r="E32"/>
      <c r="F32"/>
    </row>
    <row r="33" spans="1:6" x14ac:dyDescent="0.25">
      <c r="A33"/>
      <c r="B33"/>
      <c r="C33"/>
      <c r="D33"/>
      <c r="E33"/>
      <c r="F33"/>
    </row>
    <row r="34" spans="1:6" x14ac:dyDescent="0.25">
      <c r="A34"/>
      <c r="B34"/>
      <c r="C34"/>
      <c r="D34"/>
      <c r="E34"/>
      <c r="F34"/>
    </row>
    <row r="35" spans="1:6" x14ac:dyDescent="0.25">
      <c r="A35"/>
      <c r="B35"/>
      <c r="C35"/>
      <c r="D35"/>
      <c r="E35"/>
      <c r="F35"/>
    </row>
    <row r="36" spans="1:6" x14ac:dyDescent="0.25">
      <c r="A36"/>
      <c r="B36"/>
      <c r="C36"/>
      <c r="D36"/>
      <c r="E36"/>
      <c r="F36"/>
    </row>
    <row r="37" spans="1:6" x14ac:dyDescent="0.25">
      <c r="A37"/>
      <c r="B37"/>
      <c r="C37"/>
      <c r="D37"/>
      <c r="E37"/>
      <c r="F37"/>
    </row>
    <row r="38" spans="1:6" x14ac:dyDescent="0.25">
      <c r="A38"/>
      <c r="B38"/>
      <c r="C38"/>
      <c r="D38"/>
      <c r="E38"/>
      <c r="F38"/>
    </row>
    <row r="39" spans="1:6" x14ac:dyDescent="0.25">
      <c r="A39"/>
      <c r="B39"/>
      <c r="C39"/>
      <c r="D39"/>
      <c r="E39"/>
      <c r="F39"/>
    </row>
    <row r="40" spans="1:6" x14ac:dyDescent="0.25">
      <c r="A40"/>
      <c r="B40"/>
      <c r="C40"/>
      <c r="D40"/>
      <c r="E40"/>
      <c r="F40"/>
    </row>
    <row r="41" spans="1:6" x14ac:dyDescent="0.25">
      <c r="A41"/>
      <c r="B41"/>
      <c r="C41"/>
      <c r="D41"/>
      <c r="E41"/>
      <c r="F41"/>
    </row>
    <row r="42" spans="1:6" x14ac:dyDescent="0.25">
      <c r="A42"/>
      <c r="B42"/>
      <c r="C42"/>
      <c r="D42"/>
      <c r="E42"/>
      <c r="F42"/>
    </row>
    <row r="43" spans="1:6" x14ac:dyDescent="0.25">
      <c r="A43"/>
      <c r="B43"/>
      <c r="C43"/>
      <c r="D43"/>
      <c r="E43"/>
      <c r="F43"/>
    </row>
    <row r="44" spans="1:6" x14ac:dyDescent="0.25">
      <c r="A44"/>
      <c r="B44"/>
      <c r="C44"/>
      <c r="D44"/>
      <c r="E44"/>
      <c r="F44"/>
    </row>
    <row r="45" spans="1:6" x14ac:dyDescent="0.25">
      <c r="A45"/>
      <c r="B45"/>
      <c r="C45"/>
      <c r="D45"/>
      <c r="E45"/>
      <c r="F45"/>
    </row>
    <row r="46" spans="1:6" x14ac:dyDescent="0.25">
      <c r="A46"/>
      <c r="B46"/>
      <c r="C46"/>
      <c r="D46"/>
      <c r="E46"/>
      <c r="F46"/>
    </row>
    <row r="47" spans="1:6" x14ac:dyDescent="0.25">
      <c r="A47"/>
      <c r="B47"/>
      <c r="C47"/>
      <c r="D47"/>
      <c r="E47"/>
      <c r="F47"/>
    </row>
    <row r="48" spans="1:6"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61" spans="1:6" ht="16.149999999999999" customHeight="1" x14ac:dyDescent="0.2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CF7D-BE11-46D4-A27E-2190E6907113}">
  <sheetPr codeName="Sheet26"/>
  <dimension ref="A1:S43"/>
  <sheetViews>
    <sheetView zoomScale="85" zoomScaleNormal="85" workbookViewId="0"/>
  </sheetViews>
  <sheetFormatPr defaultColWidth="8.7109375" defaultRowHeight="15.75" x14ac:dyDescent="0.25"/>
  <cols>
    <col min="1" max="1" width="11" style="5" customWidth="1"/>
    <col min="2" max="11" width="12.7109375" style="5" customWidth="1"/>
    <col min="12" max="18" width="8.7109375" style="5"/>
    <col min="19" max="19" width="13.7109375" style="15" customWidth="1"/>
    <col min="20" max="20" width="15.5703125" style="5" bestFit="1" customWidth="1"/>
    <col min="21" max="21" width="10.42578125" style="5" customWidth="1"/>
    <col min="22" max="25" width="8.7109375" style="5"/>
    <col min="26" max="26" width="19.140625" style="5" customWidth="1"/>
    <col min="27" max="27" width="14.7109375" style="5" customWidth="1"/>
    <col min="28" max="28" width="8.7109375" style="5"/>
    <col min="29" max="29" width="10.7109375" style="5" customWidth="1"/>
    <col min="30" max="16384" width="8.7109375" style="5"/>
  </cols>
  <sheetData>
    <row r="1" spans="1:19" x14ac:dyDescent="0.25">
      <c r="A1" s="9" t="s">
        <v>1008</v>
      </c>
      <c r="B1" s="9"/>
      <c r="C1" s="9"/>
      <c r="D1" s="9"/>
      <c r="E1" s="9"/>
      <c r="F1" s="9"/>
      <c r="G1" s="9"/>
      <c r="H1" s="9"/>
      <c r="I1" s="9"/>
      <c r="J1" s="9"/>
      <c r="K1" s="9"/>
      <c r="L1" s="9"/>
      <c r="M1" s="9"/>
      <c r="N1" s="9"/>
    </row>
    <row r="2" spans="1:19" x14ac:dyDescent="0.25">
      <c r="A2" s="9" t="s">
        <v>1007</v>
      </c>
      <c r="B2" s="9"/>
      <c r="C2" s="9"/>
      <c r="D2" s="9"/>
      <c r="E2" s="9"/>
      <c r="F2" s="9"/>
      <c r="G2" s="9"/>
      <c r="H2" s="9"/>
      <c r="I2" s="9"/>
      <c r="J2" s="9"/>
      <c r="K2" s="9"/>
      <c r="L2" s="9"/>
      <c r="M2" s="9"/>
      <c r="N2" s="9"/>
    </row>
    <row r="4" spans="1:19" ht="31.5" x14ac:dyDescent="0.25">
      <c r="A4" s="47" t="s">
        <v>482</v>
      </c>
      <c r="B4" s="47" t="s">
        <v>65</v>
      </c>
      <c r="C4" s="47" t="s">
        <v>63</v>
      </c>
      <c r="D4" s="47" t="s">
        <v>396</v>
      </c>
      <c r="E4" s="47" t="s">
        <v>62</v>
      </c>
      <c r="F4" s="47" t="s">
        <v>94</v>
      </c>
      <c r="G4" s="47" t="s">
        <v>412</v>
      </c>
      <c r="H4" s="47" t="s">
        <v>383</v>
      </c>
      <c r="I4" s="47" t="s">
        <v>92</v>
      </c>
      <c r="J4" s="47" t="s">
        <v>64</v>
      </c>
      <c r="K4" s="47" t="s">
        <v>404</v>
      </c>
      <c r="S4" s="5"/>
    </row>
    <row r="5" spans="1:19" x14ac:dyDescent="0.25">
      <c r="A5" s="55">
        <v>1986</v>
      </c>
      <c r="B5" s="31">
        <v>44.5</v>
      </c>
      <c r="C5" s="31">
        <v>38.299999999999997</v>
      </c>
      <c r="D5" s="31">
        <v>38.799999999999997</v>
      </c>
      <c r="E5" s="31">
        <v>60.5</v>
      </c>
      <c r="F5" s="31">
        <v>4.5999999999999996</v>
      </c>
      <c r="G5" s="31">
        <v>3.1</v>
      </c>
      <c r="H5" s="31">
        <v>0.9</v>
      </c>
      <c r="I5" s="31">
        <v>2.4</v>
      </c>
      <c r="J5" s="31">
        <v>4.2</v>
      </c>
      <c r="K5" s="31">
        <v>13.4</v>
      </c>
      <c r="S5" s="5"/>
    </row>
    <row r="6" spans="1:19" x14ac:dyDescent="0.25">
      <c r="A6" s="55">
        <f>A5+1</f>
        <v>1987</v>
      </c>
      <c r="B6" s="31">
        <v>43.6</v>
      </c>
      <c r="C6" s="31">
        <v>37.1</v>
      </c>
      <c r="D6" s="31">
        <v>41.9</v>
      </c>
      <c r="E6" s="31">
        <v>61.4</v>
      </c>
      <c r="F6" s="31">
        <v>5</v>
      </c>
      <c r="G6" s="31">
        <v>3.1</v>
      </c>
      <c r="H6" s="31">
        <v>0.8</v>
      </c>
      <c r="I6" s="31">
        <v>2.4</v>
      </c>
      <c r="J6" s="31">
        <v>4.4000000000000004</v>
      </c>
      <c r="K6" s="31">
        <v>13</v>
      </c>
      <c r="S6" s="5"/>
    </row>
    <row r="7" spans="1:19" x14ac:dyDescent="0.25">
      <c r="A7" s="55">
        <f t="shared" ref="A7:A39" si="0">A6+1</f>
        <v>1988</v>
      </c>
      <c r="B7" s="31">
        <v>42.6</v>
      </c>
      <c r="C7" s="31">
        <v>38.1</v>
      </c>
      <c r="D7" s="31">
        <v>42.9</v>
      </c>
      <c r="E7" s="31">
        <v>64.2</v>
      </c>
      <c r="F7" s="31">
        <v>4.0999999999999996</v>
      </c>
      <c r="G7" s="31">
        <v>4</v>
      </c>
      <c r="H7" s="31">
        <v>0.8</v>
      </c>
      <c r="I7" s="31">
        <v>2.4</v>
      </c>
      <c r="J7" s="31">
        <v>4.5</v>
      </c>
      <c r="K7" s="31">
        <v>12.6</v>
      </c>
      <c r="S7" s="5"/>
    </row>
    <row r="8" spans="1:19" x14ac:dyDescent="0.25">
      <c r="A8" s="55">
        <f t="shared" si="0"/>
        <v>1989</v>
      </c>
      <c r="B8" s="31">
        <v>43.9</v>
      </c>
      <c r="C8" s="31">
        <v>36.5</v>
      </c>
      <c r="D8" s="31">
        <v>40.9</v>
      </c>
      <c r="E8" s="31">
        <v>62.5</v>
      </c>
      <c r="F8" s="31">
        <v>4.7</v>
      </c>
      <c r="G8" s="31">
        <v>3.6</v>
      </c>
      <c r="H8" s="31">
        <v>0.8</v>
      </c>
      <c r="I8" s="31">
        <v>2.9</v>
      </c>
      <c r="J8" s="31">
        <v>3.9</v>
      </c>
      <c r="K8" s="31">
        <v>12.7</v>
      </c>
      <c r="S8" s="5"/>
    </row>
    <row r="9" spans="1:19" x14ac:dyDescent="0.25">
      <c r="A9" s="55">
        <f t="shared" si="0"/>
        <v>1990</v>
      </c>
      <c r="B9" s="31">
        <v>41.3</v>
      </c>
      <c r="C9" s="31">
        <v>34.9</v>
      </c>
      <c r="D9" s="31">
        <v>41.2</v>
      </c>
      <c r="E9" s="31">
        <v>62.2</v>
      </c>
      <c r="F9" s="31">
        <v>4.9000000000000004</v>
      </c>
      <c r="G9" s="31">
        <v>3.7</v>
      </c>
      <c r="H9" s="31">
        <v>0.6</v>
      </c>
      <c r="I9" s="31">
        <v>2.7</v>
      </c>
      <c r="J9" s="31">
        <v>4.5</v>
      </c>
      <c r="K9" s="31">
        <v>12</v>
      </c>
      <c r="S9" s="5"/>
    </row>
    <row r="10" spans="1:19" x14ac:dyDescent="0.25">
      <c r="A10" s="55">
        <f t="shared" si="0"/>
        <v>1991</v>
      </c>
      <c r="B10" s="31">
        <v>41</v>
      </c>
      <c r="C10" s="31">
        <v>34.6</v>
      </c>
      <c r="D10" s="31">
        <v>42.1</v>
      </c>
      <c r="E10" s="31">
        <v>62.1</v>
      </c>
      <c r="F10" s="31">
        <v>4.2</v>
      </c>
      <c r="G10" s="31">
        <v>4.2</v>
      </c>
      <c r="H10" s="31">
        <v>0.8</v>
      </c>
      <c r="I10" s="31">
        <v>3.1</v>
      </c>
      <c r="J10" s="31">
        <v>4</v>
      </c>
      <c r="K10" s="31">
        <v>12.1</v>
      </c>
      <c r="S10" s="5"/>
    </row>
    <row r="11" spans="1:19" x14ac:dyDescent="0.25">
      <c r="A11" s="55">
        <f t="shared" si="0"/>
        <v>1992</v>
      </c>
      <c r="B11" s="31">
        <v>40.799999999999997</v>
      </c>
      <c r="C11" s="31">
        <v>34.299999999999997</v>
      </c>
      <c r="D11" s="31">
        <v>44.3</v>
      </c>
      <c r="E11" s="31">
        <v>61</v>
      </c>
      <c r="F11" s="31">
        <v>4.5</v>
      </c>
      <c r="G11" s="31">
        <v>4</v>
      </c>
      <c r="H11" s="31">
        <v>0.7</v>
      </c>
      <c r="I11" s="31">
        <v>3.1</v>
      </c>
      <c r="J11" s="31">
        <v>3.3</v>
      </c>
      <c r="K11" s="31">
        <v>12.5</v>
      </c>
      <c r="S11" s="5"/>
    </row>
    <row r="12" spans="1:19" x14ac:dyDescent="0.25">
      <c r="A12" s="55">
        <f t="shared" si="0"/>
        <v>1993</v>
      </c>
      <c r="B12" s="31">
        <v>40.5</v>
      </c>
      <c r="C12" s="31">
        <v>32.9</v>
      </c>
      <c r="D12" s="31">
        <v>44.4</v>
      </c>
      <c r="E12" s="31">
        <v>62.9</v>
      </c>
      <c r="F12" s="31">
        <v>4.2</v>
      </c>
      <c r="G12" s="31">
        <v>4.5</v>
      </c>
      <c r="H12" s="31">
        <v>0.6</v>
      </c>
      <c r="I12" s="31">
        <v>2.6</v>
      </c>
      <c r="J12" s="31">
        <v>3.5</v>
      </c>
      <c r="K12" s="31">
        <v>12.5</v>
      </c>
      <c r="S12" s="5"/>
    </row>
    <row r="13" spans="1:19" x14ac:dyDescent="0.25">
      <c r="A13" s="55">
        <f t="shared" si="0"/>
        <v>1994</v>
      </c>
      <c r="B13" s="31">
        <v>41.5</v>
      </c>
      <c r="C13" s="31">
        <v>32.9</v>
      </c>
      <c r="D13" s="31">
        <v>44.1</v>
      </c>
      <c r="E13" s="31">
        <v>62.1</v>
      </c>
      <c r="F13" s="31">
        <v>4.7</v>
      </c>
      <c r="G13" s="31">
        <v>4.8</v>
      </c>
      <c r="H13" s="31">
        <v>0.5</v>
      </c>
      <c r="I13" s="31">
        <v>3</v>
      </c>
      <c r="J13" s="31">
        <v>3.3</v>
      </c>
      <c r="K13" s="31">
        <v>12.9</v>
      </c>
      <c r="S13" s="5"/>
    </row>
    <row r="14" spans="1:19" x14ac:dyDescent="0.25">
      <c r="A14" s="55">
        <f t="shared" si="0"/>
        <v>1995</v>
      </c>
      <c r="B14" s="31">
        <v>40.799999999999997</v>
      </c>
      <c r="C14" s="31">
        <v>34.299999999999997</v>
      </c>
      <c r="D14" s="31">
        <v>44</v>
      </c>
      <c r="E14" s="31">
        <v>59.5</v>
      </c>
      <c r="F14" s="31">
        <v>4.2</v>
      </c>
      <c r="G14" s="31">
        <v>4.9000000000000004</v>
      </c>
      <c r="H14" s="31">
        <v>0.6</v>
      </c>
      <c r="I14" s="31">
        <v>3.3</v>
      </c>
      <c r="J14" s="31">
        <v>3.1</v>
      </c>
      <c r="K14" s="31">
        <v>11.5</v>
      </c>
      <c r="S14" s="5"/>
    </row>
    <row r="15" spans="1:19" x14ac:dyDescent="0.25">
      <c r="A15" s="55">
        <f t="shared" si="0"/>
        <v>1996</v>
      </c>
      <c r="B15" s="31">
        <v>39.5</v>
      </c>
      <c r="C15" s="31">
        <v>32.799999999999997</v>
      </c>
      <c r="D15" s="31">
        <v>41.9</v>
      </c>
      <c r="E15" s="31">
        <v>59.8</v>
      </c>
      <c r="F15" s="31">
        <v>4.7</v>
      </c>
      <c r="G15" s="31">
        <v>4.8</v>
      </c>
      <c r="H15" s="31">
        <v>0.6</v>
      </c>
      <c r="I15" s="31">
        <v>3.3</v>
      </c>
      <c r="J15" s="31">
        <v>3.8</v>
      </c>
      <c r="K15" s="31">
        <v>11.9</v>
      </c>
      <c r="S15" s="5"/>
    </row>
    <row r="16" spans="1:19" x14ac:dyDescent="0.25">
      <c r="A16" s="55">
        <f t="shared" si="0"/>
        <v>1997</v>
      </c>
      <c r="B16" s="31">
        <v>37.9</v>
      </c>
      <c r="C16" s="31">
        <v>31.9</v>
      </c>
      <c r="D16" s="31">
        <v>40.9</v>
      </c>
      <c r="E16" s="31">
        <v>57.8</v>
      </c>
      <c r="F16" s="31">
        <v>4.4000000000000004</v>
      </c>
      <c r="G16" s="31">
        <v>5</v>
      </c>
      <c r="H16" s="31">
        <v>0.6</v>
      </c>
      <c r="I16" s="31">
        <v>3.2</v>
      </c>
      <c r="J16" s="31">
        <v>3.2</v>
      </c>
      <c r="K16" s="31">
        <v>11.7</v>
      </c>
      <c r="S16" s="5"/>
    </row>
    <row r="17" spans="1:19" x14ac:dyDescent="0.25">
      <c r="A17" s="55">
        <f t="shared" si="0"/>
        <v>1998</v>
      </c>
      <c r="B17" s="31">
        <v>34.4</v>
      </c>
      <c r="C17" s="31">
        <v>30.9</v>
      </c>
      <c r="D17" s="31">
        <v>40.4</v>
      </c>
      <c r="E17" s="31">
        <v>58.8</v>
      </c>
      <c r="F17" s="31">
        <v>4.4000000000000004</v>
      </c>
      <c r="G17" s="31">
        <v>5</v>
      </c>
      <c r="H17" s="31">
        <v>0.5</v>
      </c>
      <c r="I17" s="31">
        <v>3</v>
      </c>
      <c r="J17" s="31">
        <v>3.2</v>
      </c>
      <c r="K17" s="31">
        <v>11.4</v>
      </c>
      <c r="S17" s="5"/>
    </row>
    <row r="18" spans="1:19" x14ac:dyDescent="0.25">
      <c r="A18" s="55">
        <f t="shared" si="0"/>
        <v>1999</v>
      </c>
      <c r="B18" s="31">
        <v>34.4</v>
      </c>
      <c r="C18" s="31">
        <v>31.1</v>
      </c>
      <c r="D18" s="31">
        <v>37.9</v>
      </c>
      <c r="E18" s="31">
        <v>60.1</v>
      </c>
      <c r="F18" s="31">
        <v>4.7</v>
      </c>
      <c r="G18" s="31">
        <v>5.2</v>
      </c>
      <c r="H18" s="31">
        <v>0.7</v>
      </c>
      <c r="I18" s="31">
        <v>3.4</v>
      </c>
      <c r="J18" s="31">
        <v>3</v>
      </c>
      <c r="K18" s="31">
        <v>11.4</v>
      </c>
      <c r="S18" s="5"/>
    </row>
    <row r="19" spans="1:19" x14ac:dyDescent="0.25">
      <c r="A19" s="55">
        <f t="shared" si="0"/>
        <v>2000</v>
      </c>
      <c r="B19" s="31">
        <v>35.700000000000003</v>
      </c>
      <c r="C19" s="31">
        <v>31.1</v>
      </c>
      <c r="D19" s="31">
        <v>37.200000000000003</v>
      </c>
      <c r="E19" s="31">
        <v>57.7</v>
      </c>
      <c r="F19" s="31">
        <v>4.5</v>
      </c>
      <c r="G19" s="31">
        <v>4.8</v>
      </c>
      <c r="H19" s="31">
        <v>0.5</v>
      </c>
      <c r="I19" s="31">
        <v>3.3</v>
      </c>
      <c r="J19" s="31">
        <v>2.8</v>
      </c>
      <c r="K19" s="31">
        <v>11.6</v>
      </c>
      <c r="S19" s="5"/>
    </row>
    <row r="20" spans="1:19" x14ac:dyDescent="0.25">
      <c r="A20" s="55">
        <f t="shared" si="0"/>
        <v>2001</v>
      </c>
      <c r="B20" s="31">
        <v>34.1</v>
      </c>
      <c r="C20" s="31">
        <v>29.6</v>
      </c>
      <c r="D20" s="31">
        <v>37.5</v>
      </c>
      <c r="E20" s="31">
        <v>58.9</v>
      </c>
      <c r="F20" s="31">
        <v>4.7</v>
      </c>
      <c r="G20" s="31">
        <v>5.3</v>
      </c>
      <c r="H20" s="31">
        <v>0.5</v>
      </c>
      <c r="I20" s="31">
        <v>3.2</v>
      </c>
      <c r="J20" s="31">
        <v>3</v>
      </c>
      <c r="K20" s="31">
        <v>11.9</v>
      </c>
      <c r="S20" s="5"/>
    </row>
    <row r="21" spans="1:19" x14ac:dyDescent="0.25">
      <c r="A21" s="55">
        <f t="shared" si="0"/>
        <v>2002</v>
      </c>
      <c r="B21" s="31">
        <v>33.4</v>
      </c>
      <c r="C21" s="31">
        <v>30.4</v>
      </c>
      <c r="D21" s="31">
        <v>36.4</v>
      </c>
      <c r="E21" s="31">
        <v>57.6</v>
      </c>
      <c r="F21" s="31">
        <v>4.8</v>
      </c>
      <c r="G21" s="31">
        <v>5.5</v>
      </c>
      <c r="H21" s="31">
        <v>0.4</v>
      </c>
      <c r="I21" s="31">
        <v>3.4</v>
      </c>
      <c r="J21" s="31">
        <v>2.2999999999999998</v>
      </c>
      <c r="K21" s="31">
        <v>11.4</v>
      </c>
      <c r="S21" s="5"/>
    </row>
    <row r="22" spans="1:19" x14ac:dyDescent="0.25">
      <c r="A22" s="55">
        <f t="shared" si="0"/>
        <v>2003</v>
      </c>
      <c r="B22" s="31">
        <v>32.799999999999997</v>
      </c>
      <c r="C22" s="31">
        <v>28.8</v>
      </c>
      <c r="D22" s="31">
        <v>34.9</v>
      </c>
      <c r="E22" s="31">
        <v>55.7</v>
      </c>
      <c r="F22" s="31">
        <v>5.0999999999999996</v>
      </c>
      <c r="G22" s="31">
        <v>5.6</v>
      </c>
      <c r="H22" s="31">
        <v>0.5</v>
      </c>
      <c r="I22" s="31">
        <v>3</v>
      </c>
      <c r="J22" s="31">
        <v>2.5</v>
      </c>
      <c r="K22" s="31">
        <v>11.8</v>
      </c>
      <c r="S22" s="5"/>
    </row>
    <row r="23" spans="1:19" x14ac:dyDescent="0.25">
      <c r="A23" s="55">
        <f t="shared" si="0"/>
        <v>2004</v>
      </c>
      <c r="B23" s="31">
        <v>32.299999999999997</v>
      </c>
      <c r="C23" s="31">
        <v>28.5</v>
      </c>
      <c r="D23" s="31">
        <v>34.4</v>
      </c>
      <c r="E23" s="31">
        <v>55</v>
      </c>
      <c r="F23" s="31">
        <v>5</v>
      </c>
      <c r="G23" s="31">
        <v>5.5</v>
      </c>
      <c r="H23" s="31">
        <v>0.4</v>
      </c>
      <c r="I23" s="31">
        <v>3.1</v>
      </c>
      <c r="J23" s="31">
        <v>2.7</v>
      </c>
      <c r="K23" s="31">
        <v>11.8</v>
      </c>
      <c r="S23" s="5"/>
    </row>
    <row r="24" spans="1:19" x14ac:dyDescent="0.25">
      <c r="A24" s="55">
        <f t="shared" si="0"/>
        <v>2005</v>
      </c>
      <c r="B24" s="31">
        <v>32</v>
      </c>
      <c r="C24" s="31">
        <v>28.8</v>
      </c>
      <c r="D24" s="31">
        <v>31.3</v>
      </c>
      <c r="E24" s="31">
        <v>55</v>
      </c>
      <c r="F24" s="31">
        <v>5</v>
      </c>
      <c r="G24" s="31">
        <v>6.2</v>
      </c>
      <c r="H24" s="31">
        <v>0.4</v>
      </c>
      <c r="I24" s="31">
        <v>2.8</v>
      </c>
      <c r="J24" s="31">
        <v>2.5</v>
      </c>
      <c r="K24" s="31">
        <v>11.3</v>
      </c>
      <c r="S24" s="5"/>
    </row>
    <row r="25" spans="1:19" x14ac:dyDescent="0.25">
      <c r="A25" s="55">
        <f t="shared" si="0"/>
        <v>2006</v>
      </c>
      <c r="B25" s="31">
        <v>29.2</v>
      </c>
      <c r="C25" s="31">
        <v>26.4</v>
      </c>
      <c r="D25" s="31">
        <v>31.8</v>
      </c>
      <c r="E25" s="31">
        <v>55.9</v>
      </c>
      <c r="F25" s="31">
        <v>4.5</v>
      </c>
      <c r="G25" s="31">
        <v>5.4</v>
      </c>
      <c r="H25" s="31">
        <v>0.4</v>
      </c>
      <c r="I25" s="31">
        <v>3.5</v>
      </c>
      <c r="J25" s="31">
        <v>2.7</v>
      </c>
      <c r="K25" s="31">
        <v>10.8</v>
      </c>
      <c r="S25" s="5"/>
    </row>
    <row r="26" spans="1:19" x14ac:dyDescent="0.25">
      <c r="A26" s="55">
        <f t="shared" si="0"/>
        <v>2007</v>
      </c>
      <c r="B26" s="31">
        <v>29.9</v>
      </c>
      <c r="C26" s="31">
        <v>26.4</v>
      </c>
      <c r="D26" s="31">
        <v>29.7</v>
      </c>
      <c r="E26" s="31">
        <v>53</v>
      </c>
      <c r="F26" s="31">
        <v>5.2</v>
      </c>
      <c r="G26" s="31">
        <v>5.9</v>
      </c>
      <c r="H26" s="31">
        <v>0.5</v>
      </c>
      <c r="I26" s="31">
        <v>3.3</v>
      </c>
      <c r="J26" s="31">
        <v>2.5</v>
      </c>
      <c r="K26" s="31">
        <v>11.8</v>
      </c>
      <c r="S26" s="5"/>
    </row>
    <row r="27" spans="1:19" x14ac:dyDescent="0.25">
      <c r="A27" s="55">
        <f t="shared" si="0"/>
        <v>2008</v>
      </c>
      <c r="B27" s="31">
        <v>28.2</v>
      </c>
      <c r="C27" s="31">
        <v>26</v>
      </c>
      <c r="D27" s="31">
        <v>29.9</v>
      </c>
      <c r="E27" s="31">
        <v>52.7</v>
      </c>
      <c r="F27" s="31">
        <v>4.5999999999999996</v>
      </c>
      <c r="G27" s="31">
        <v>6</v>
      </c>
      <c r="H27" s="31">
        <v>0.3</v>
      </c>
      <c r="I27" s="31">
        <v>3.4</v>
      </c>
      <c r="J27" s="31">
        <v>2.2000000000000002</v>
      </c>
      <c r="K27" s="31">
        <v>11.5</v>
      </c>
      <c r="S27" s="5"/>
    </row>
    <row r="28" spans="1:19" x14ac:dyDescent="0.25">
      <c r="A28" s="55">
        <f t="shared" si="0"/>
        <v>2009</v>
      </c>
      <c r="B28" s="31">
        <v>27.3</v>
      </c>
      <c r="C28" s="31">
        <v>25.1</v>
      </c>
      <c r="D28" s="31">
        <v>28.9</v>
      </c>
      <c r="E28" s="31">
        <v>52.1</v>
      </c>
      <c r="F28" s="31">
        <v>5.4</v>
      </c>
      <c r="G28" s="31">
        <v>6.2</v>
      </c>
      <c r="H28" s="31">
        <v>0.4</v>
      </c>
      <c r="I28" s="31">
        <v>3.6</v>
      </c>
      <c r="J28" s="31">
        <v>2</v>
      </c>
      <c r="K28" s="31">
        <v>11.8</v>
      </c>
      <c r="S28" s="5"/>
    </row>
    <row r="29" spans="1:19" x14ac:dyDescent="0.25">
      <c r="A29" s="55">
        <f t="shared" si="0"/>
        <v>2010</v>
      </c>
      <c r="B29" s="31">
        <v>26.9</v>
      </c>
      <c r="C29" s="31">
        <v>23.6</v>
      </c>
      <c r="D29" s="31">
        <v>29.2</v>
      </c>
      <c r="E29" s="31">
        <v>52.7</v>
      </c>
      <c r="F29" s="31">
        <v>5.0999999999999996</v>
      </c>
      <c r="G29" s="31">
        <v>7</v>
      </c>
      <c r="H29" s="31">
        <v>0.4</v>
      </c>
      <c r="I29" s="31">
        <v>3.3</v>
      </c>
      <c r="J29" s="31">
        <v>2.4</v>
      </c>
      <c r="K29" s="31">
        <v>11</v>
      </c>
      <c r="S29" s="5"/>
    </row>
    <row r="30" spans="1:19" x14ac:dyDescent="0.25">
      <c r="A30" s="55">
        <f t="shared" si="0"/>
        <v>2011</v>
      </c>
      <c r="B30" s="31">
        <v>26.7</v>
      </c>
      <c r="C30" s="31">
        <v>24.1</v>
      </c>
      <c r="D30" s="31">
        <v>27.6</v>
      </c>
      <c r="E30" s="31">
        <v>50.2</v>
      </c>
      <c r="F30" s="31">
        <v>5</v>
      </c>
      <c r="G30" s="31">
        <v>7.1</v>
      </c>
      <c r="H30" s="31">
        <v>0.4</v>
      </c>
      <c r="I30" s="31">
        <v>3.1</v>
      </c>
      <c r="J30" s="31">
        <v>2.2000000000000002</v>
      </c>
      <c r="K30" s="31">
        <v>11.8</v>
      </c>
      <c r="S30" s="5"/>
    </row>
    <row r="31" spans="1:19" x14ac:dyDescent="0.25">
      <c r="A31" s="55">
        <f t="shared" si="0"/>
        <v>2012</v>
      </c>
      <c r="B31" s="31">
        <v>25.7</v>
      </c>
      <c r="C31" s="31">
        <v>22.7</v>
      </c>
      <c r="D31" s="31">
        <v>26</v>
      </c>
      <c r="E31" s="31">
        <v>50</v>
      </c>
      <c r="F31" s="31">
        <v>5.5</v>
      </c>
      <c r="G31" s="31">
        <v>7.4</v>
      </c>
      <c r="H31" s="31">
        <v>0.5</v>
      </c>
      <c r="I31" s="31">
        <v>3.4</v>
      </c>
      <c r="J31" s="31">
        <v>2.6</v>
      </c>
      <c r="K31" s="31">
        <v>12.1</v>
      </c>
      <c r="S31" s="5"/>
    </row>
    <row r="32" spans="1:19" x14ac:dyDescent="0.25">
      <c r="A32" s="55">
        <f t="shared" si="0"/>
        <v>2013</v>
      </c>
      <c r="B32" s="31">
        <v>24.5</v>
      </c>
      <c r="C32" s="31">
        <v>21.5</v>
      </c>
      <c r="D32" s="31">
        <v>26.4</v>
      </c>
      <c r="E32" s="31">
        <v>48.3</v>
      </c>
      <c r="F32" s="31">
        <v>5.7</v>
      </c>
      <c r="G32" s="31">
        <v>7.6</v>
      </c>
      <c r="H32" s="31">
        <v>0.4</v>
      </c>
      <c r="I32" s="31">
        <v>3.7</v>
      </c>
      <c r="J32" s="31">
        <v>2</v>
      </c>
      <c r="K32" s="31">
        <v>12.3</v>
      </c>
      <c r="S32" s="5"/>
    </row>
    <row r="33" spans="1:19" x14ac:dyDescent="0.25">
      <c r="A33" s="55">
        <f t="shared" si="0"/>
        <v>2014</v>
      </c>
      <c r="B33" s="31">
        <v>25.1</v>
      </c>
      <c r="C33" s="31">
        <v>21.9</v>
      </c>
      <c r="D33" s="31">
        <v>25</v>
      </c>
      <c r="E33" s="31">
        <v>47.6</v>
      </c>
      <c r="F33" s="31">
        <v>5.0999999999999996</v>
      </c>
      <c r="G33" s="31">
        <v>7.1</v>
      </c>
      <c r="H33" s="31">
        <v>0.3</v>
      </c>
      <c r="I33" s="31">
        <v>3.6</v>
      </c>
      <c r="J33" s="31">
        <v>2.2000000000000002</v>
      </c>
      <c r="K33" s="31">
        <v>12.1</v>
      </c>
      <c r="S33" s="5"/>
    </row>
    <row r="34" spans="1:19" x14ac:dyDescent="0.25">
      <c r="A34" s="55">
        <f t="shared" si="0"/>
        <v>2015</v>
      </c>
      <c r="B34" s="31">
        <v>24.5</v>
      </c>
      <c r="C34" s="31">
        <v>21</v>
      </c>
      <c r="D34" s="31">
        <v>24.1</v>
      </c>
      <c r="E34" s="31">
        <v>46.4</v>
      </c>
      <c r="F34" s="31">
        <v>5.8</v>
      </c>
      <c r="G34" s="31">
        <v>7.6</v>
      </c>
      <c r="H34" s="31">
        <v>0.4</v>
      </c>
      <c r="I34" s="31">
        <v>3.3</v>
      </c>
      <c r="J34" s="31">
        <v>2.2000000000000002</v>
      </c>
      <c r="K34" s="31">
        <v>12</v>
      </c>
      <c r="S34" s="5"/>
    </row>
    <row r="35" spans="1:19" x14ac:dyDescent="0.25">
      <c r="A35" s="55">
        <f t="shared" si="0"/>
        <v>2016</v>
      </c>
      <c r="B35" s="31">
        <v>25.2</v>
      </c>
      <c r="C35" s="31">
        <v>20.6</v>
      </c>
      <c r="D35" s="31">
        <v>24.8</v>
      </c>
      <c r="E35" s="31">
        <v>44.8</v>
      </c>
      <c r="F35" s="31">
        <v>6</v>
      </c>
      <c r="G35" s="31">
        <v>7.7</v>
      </c>
      <c r="H35" s="31">
        <v>0.3</v>
      </c>
      <c r="I35" s="31">
        <v>3.4</v>
      </c>
      <c r="J35" s="31">
        <v>2.2999999999999998</v>
      </c>
      <c r="K35" s="31">
        <v>12.4</v>
      </c>
      <c r="S35" s="5"/>
    </row>
    <row r="36" spans="1:19" x14ac:dyDescent="0.25">
      <c r="A36" s="55">
        <f t="shared" si="0"/>
        <v>2017</v>
      </c>
      <c r="B36" s="31">
        <v>24.9</v>
      </c>
      <c r="C36" s="31">
        <v>19.7</v>
      </c>
      <c r="D36" s="31">
        <v>24.4</v>
      </c>
      <c r="E36" s="31">
        <v>43.8</v>
      </c>
      <c r="F36" s="31">
        <v>5.5</v>
      </c>
      <c r="G36" s="31">
        <v>7.9</v>
      </c>
      <c r="H36" s="31">
        <v>0.3</v>
      </c>
      <c r="I36" s="31">
        <v>3.1</v>
      </c>
      <c r="J36" s="31">
        <v>2</v>
      </c>
      <c r="K36" s="31">
        <v>12.1</v>
      </c>
      <c r="S36" s="5"/>
    </row>
    <row r="37" spans="1:19" x14ac:dyDescent="0.25">
      <c r="A37" s="55">
        <f t="shared" si="0"/>
        <v>2018</v>
      </c>
      <c r="B37" s="31">
        <v>23.6</v>
      </c>
      <c r="C37" s="31">
        <v>19.3</v>
      </c>
      <c r="D37" s="31">
        <v>24.2</v>
      </c>
      <c r="E37" s="31">
        <v>43.1</v>
      </c>
      <c r="F37" s="31">
        <v>5.7</v>
      </c>
      <c r="G37" s="31">
        <v>7.5</v>
      </c>
      <c r="H37" s="31">
        <v>0.2</v>
      </c>
      <c r="I37" s="31">
        <v>3.1</v>
      </c>
      <c r="J37" s="31">
        <v>1.9</v>
      </c>
      <c r="K37" s="31">
        <v>11.8</v>
      </c>
      <c r="S37" s="5"/>
    </row>
    <row r="38" spans="1:19" x14ac:dyDescent="0.25">
      <c r="A38" s="55">
        <f t="shared" si="0"/>
        <v>2019</v>
      </c>
      <c r="B38" s="31">
        <v>23.1</v>
      </c>
      <c r="C38" s="31">
        <v>18.399999999999999</v>
      </c>
      <c r="D38" s="31">
        <v>23</v>
      </c>
      <c r="E38" s="31">
        <v>39.9</v>
      </c>
      <c r="F38" s="31">
        <v>5.9</v>
      </c>
      <c r="G38" s="31">
        <v>7.5</v>
      </c>
      <c r="H38" s="31">
        <v>0.3</v>
      </c>
      <c r="I38" s="31">
        <v>2.9</v>
      </c>
      <c r="J38" s="31">
        <v>2.2000000000000002</v>
      </c>
      <c r="K38" s="31">
        <v>11.6</v>
      </c>
      <c r="S38" s="5"/>
    </row>
    <row r="39" spans="1:19" x14ac:dyDescent="0.25">
      <c r="A39" s="55">
        <f t="shared" si="0"/>
        <v>2020</v>
      </c>
      <c r="B39" s="31">
        <v>22</v>
      </c>
      <c r="C39" s="31">
        <v>18.3</v>
      </c>
      <c r="D39" s="31">
        <v>23.3</v>
      </c>
      <c r="E39" s="31">
        <v>38.799999999999997</v>
      </c>
      <c r="F39" s="31">
        <v>6.3</v>
      </c>
      <c r="G39" s="31">
        <v>7.7</v>
      </c>
      <c r="H39" s="31">
        <v>0.3</v>
      </c>
      <c r="I39" s="31">
        <v>3.1</v>
      </c>
      <c r="J39" s="31">
        <v>1.9</v>
      </c>
      <c r="K39" s="31">
        <v>11.7</v>
      </c>
      <c r="S39" s="5"/>
    </row>
    <row r="40" spans="1:19" x14ac:dyDescent="0.25">
      <c r="A40" s="6" t="s">
        <v>741</v>
      </c>
    </row>
    <row r="41" spans="1:19" x14ac:dyDescent="0.25">
      <c r="A41" s="14" t="s">
        <v>830</v>
      </c>
    </row>
    <row r="42" spans="1:19" x14ac:dyDescent="0.25">
      <c r="A42" s="6" t="s">
        <v>1034</v>
      </c>
    </row>
    <row r="43" spans="1:19" x14ac:dyDescent="0.25">
      <c r="A43" s="6" t="s">
        <v>740</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425-6B5F-4E1D-87FD-4734CAA3E748}">
  <sheetPr codeName="Sheet27"/>
  <dimension ref="A1:AG40"/>
  <sheetViews>
    <sheetView zoomScale="85" zoomScaleNormal="85" workbookViewId="0"/>
  </sheetViews>
  <sheetFormatPr defaultColWidth="8.7109375" defaultRowHeight="15.75" x14ac:dyDescent="0.25"/>
  <cols>
    <col min="1" max="1" width="28.7109375" style="5" customWidth="1"/>
    <col min="2" max="3" width="10.42578125" style="5" customWidth="1"/>
    <col min="4" max="14" width="8.7109375" style="5"/>
    <col min="15" max="15" width="23.5703125" style="5" bestFit="1" customWidth="1"/>
    <col min="16" max="17" width="10" style="5" customWidth="1"/>
    <col min="18" max="18" width="8.7109375" style="5"/>
    <col min="19" max="19" width="2.42578125" style="5" customWidth="1"/>
    <col min="20" max="20" width="9.7109375" style="13" customWidth="1"/>
    <col min="21" max="33" width="8.7109375" style="26"/>
    <col min="34" max="16384" width="8.7109375" style="5"/>
  </cols>
  <sheetData>
    <row r="1" spans="1:33" x14ac:dyDescent="0.25">
      <c r="A1" s="9" t="s">
        <v>1009</v>
      </c>
      <c r="U1" s="100"/>
    </row>
    <row r="3" spans="1:33" x14ac:dyDescent="0.25">
      <c r="A3" s="2" t="s">
        <v>61</v>
      </c>
      <c r="B3" s="30" t="s">
        <v>738</v>
      </c>
      <c r="C3" s="110" t="s">
        <v>739</v>
      </c>
      <c r="R3" s="26"/>
      <c r="S3" s="26"/>
      <c r="T3" s="26"/>
      <c r="AD3" s="5"/>
      <c r="AE3" s="5"/>
      <c r="AF3" s="5"/>
      <c r="AG3" s="5"/>
    </row>
    <row r="4" spans="1:33" x14ac:dyDescent="0.25">
      <c r="A4" s="2" t="s">
        <v>383</v>
      </c>
      <c r="B4" s="31">
        <v>-3.1</v>
      </c>
      <c r="C4" s="31">
        <v>-3.3</v>
      </c>
      <c r="R4" s="26"/>
      <c r="S4" s="26"/>
      <c r="T4" s="26"/>
      <c r="AD4" s="5"/>
      <c r="AE4" s="5"/>
      <c r="AF4" s="5"/>
      <c r="AG4" s="5"/>
    </row>
    <row r="5" spans="1:33" x14ac:dyDescent="0.25">
      <c r="A5" s="2" t="s">
        <v>384</v>
      </c>
      <c r="B5" s="31">
        <v>-2.8</v>
      </c>
      <c r="C5" s="31">
        <v>-3.6</v>
      </c>
      <c r="R5" s="26"/>
      <c r="S5" s="26"/>
      <c r="T5" s="26"/>
      <c r="AD5" s="5"/>
      <c r="AE5" s="5"/>
      <c r="AF5" s="5"/>
      <c r="AG5" s="5"/>
    </row>
    <row r="6" spans="1:33" x14ac:dyDescent="0.25">
      <c r="A6" s="2" t="s">
        <v>385</v>
      </c>
      <c r="B6" s="31" t="s">
        <v>386</v>
      </c>
      <c r="C6" s="31">
        <v>-2.4</v>
      </c>
      <c r="R6" s="26"/>
      <c r="S6" s="26"/>
      <c r="T6" s="26"/>
      <c r="AD6" s="5"/>
      <c r="AE6" s="5"/>
      <c r="AF6" s="5"/>
      <c r="AG6" s="5"/>
    </row>
    <row r="7" spans="1:33" x14ac:dyDescent="0.25">
      <c r="A7" s="2" t="s">
        <v>387</v>
      </c>
      <c r="B7" s="31">
        <v>-2.4</v>
      </c>
      <c r="C7" s="31">
        <v>-2.5</v>
      </c>
      <c r="R7" s="26"/>
      <c r="S7" s="26"/>
      <c r="T7" s="26"/>
      <c r="AD7" s="5"/>
      <c r="AE7" s="5"/>
      <c r="AF7" s="5"/>
      <c r="AG7" s="5"/>
    </row>
    <row r="8" spans="1:33" x14ac:dyDescent="0.25">
      <c r="A8" s="2" t="s">
        <v>388</v>
      </c>
      <c r="B8" s="31">
        <v>-1.3</v>
      </c>
      <c r="C8" s="31" t="s">
        <v>389</v>
      </c>
      <c r="R8" s="26"/>
      <c r="S8" s="26"/>
      <c r="T8" s="26"/>
      <c r="AD8" s="5"/>
      <c r="AE8" s="5"/>
      <c r="AF8" s="5"/>
      <c r="AG8" s="5"/>
    </row>
    <row r="9" spans="1:33" x14ac:dyDescent="0.25">
      <c r="A9" s="2" t="s">
        <v>390</v>
      </c>
      <c r="B9" s="31">
        <v>-2.2000000000000002</v>
      </c>
      <c r="C9" s="31">
        <v>-2.2000000000000002</v>
      </c>
      <c r="R9" s="26"/>
      <c r="S9" s="26"/>
      <c r="T9" s="26"/>
      <c r="AD9" s="5"/>
      <c r="AE9" s="5"/>
      <c r="AF9" s="5"/>
      <c r="AG9" s="5"/>
    </row>
    <row r="10" spans="1:33" x14ac:dyDescent="0.25">
      <c r="A10" s="2" t="s">
        <v>391</v>
      </c>
      <c r="B10" s="31" t="s">
        <v>392</v>
      </c>
      <c r="C10" s="31">
        <v>-1.9</v>
      </c>
      <c r="R10" s="26"/>
      <c r="S10" s="26"/>
      <c r="T10" s="26"/>
      <c r="AD10" s="5"/>
      <c r="AE10" s="5"/>
      <c r="AF10" s="5"/>
      <c r="AG10" s="5"/>
    </row>
    <row r="11" spans="1:33" x14ac:dyDescent="0.25">
      <c r="A11" s="2" t="s">
        <v>393</v>
      </c>
      <c r="B11" s="31" t="s">
        <v>394</v>
      </c>
      <c r="C11" s="31">
        <v>-1.1000000000000001</v>
      </c>
      <c r="R11" s="26"/>
      <c r="S11" s="26"/>
      <c r="T11" s="26"/>
      <c r="AD11" s="5"/>
      <c r="AE11" s="5"/>
      <c r="AF11" s="5"/>
      <c r="AG11" s="5"/>
    </row>
    <row r="12" spans="1:33" x14ac:dyDescent="0.25">
      <c r="A12" s="2" t="s">
        <v>395</v>
      </c>
      <c r="B12" s="31">
        <v>-2.5</v>
      </c>
      <c r="C12" s="31">
        <v>0.1</v>
      </c>
      <c r="R12" s="26"/>
      <c r="S12" s="26"/>
      <c r="T12" s="26"/>
      <c r="AD12" s="5"/>
      <c r="AE12" s="5"/>
      <c r="AF12" s="5"/>
      <c r="AG12" s="5"/>
    </row>
    <row r="13" spans="1:33" x14ac:dyDescent="0.25">
      <c r="A13" s="2" t="s">
        <v>396</v>
      </c>
      <c r="B13" s="31">
        <v>-1.6</v>
      </c>
      <c r="C13" s="31" t="s">
        <v>397</v>
      </c>
      <c r="R13" s="26"/>
      <c r="S13" s="26"/>
      <c r="T13" s="26"/>
      <c r="AD13" s="5"/>
      <c r="AE13" s="5"/>
      <c r="AF13" s="5"/>
      <c r="AG13" s="5"/>
    </row>
    <row r="14" spans="1:33" x14ac:dyDescent="0.25">
      <c r="A14" s="2" t="s">
        <v>398</v>
      </c>
      <c r="B14" s="31">
        <v>-1.2</v>
      </c>
      <c r="C14" s="31">
        <v>-0.9</v>
      </c>
      <c r="R14" s="26"/>
      <c r="S14" s="26"/>
      <c r="T14" s="26"/>
      <c r="AD14" s="5"/>
      <c r="AE14" s="5"/>
      <c r="AF14" s="5"/>
      <c r="AG14" s="5"/>
    </row>
    <row r="15" spans="1:33" x14ac:dyDescent="0.25">
      <c r="A15" s="2" t="s">
        <v>399</v>
      </c>
      <c r="B15" s="31">
        <v>-1.4</v>
      </c>
      <c r="C15" s="31">
        <v>-0.9</v>
      </c>
      <c r="R15" s="26"/>
      <c r="S15" s="26"/>
      <c r="T15" s="26"/>
      <c r="AD15" s="5"/>
      <c r="AE15" s="5"/>
      <c r="AF15" s="5"/>
      <c r="AG15" s="5"/>
    </row>
    <row r="16" spans="1:33" x14ac:dyDescent="0.25">
      <c r="A16" s="2" t="s">
        <v>400</v>
      </c>
      <c r="B16" s="31">
        <v>-1.3</v>
      </c>
      <c r="C16" s="31">
        <v>-1</v>
      </c>
      <c r="R16" s="26"/>
      <c r="S16" s="26"/>
      <c r="T16" s="26"/>
      <c r="AD16" s="5"/>
      <c r="AE16" s="5"/>
      <c r="AF16" s="5"/>
      <c r="AG16" s="5"/>
    </row>
    <row r="17" spans="1:33" x14ac:dyDescent="0.25">
      <c r="A17" s="2" t="s">
        <v>401</v>
      </c>
      <c r="B17" s="31">
        <v>-1</v>
      </c>
      <c r="C17" s="31">
        <v>-1</v>
      </c>
      <c r="R17" s="26"/>
      <c r="S17" s="26"/>
      <c r="T17" s="26"/>
      <c r="AD17" s="5"/>
      <c r="AE17" s="5"/>
      <c r="AF17" s="5"/>
      <c r="AG17" s="5"/>
    </row>
    <row r="18" spans="1:33" x14ac:dyDescent="0.25">
      <c r="A18" s="2" t="s">
        <v>402</v>
      </c>
      <c r="B18" s="31">
        <v>-1.1000000000000001</v>
      </c>
      <c r="C18" s="31">
        <v>-0.6</v>
      </c>
      <c r="R18" s="26"/>
      <c r="S18" s="26"/>
      <c r="T18" s="26"/>
      <c r="AD18" s="5"/>
      <c r="AE18" s="5"/>
      <c r="AF18" s="5"/>
      <c r="AG18" s="5"/>
    </row>
    <row r="19" spans="1:33" x14ac:dyDescent="0.25">
      <c r="A19" s="2" t="s">
        <v>403</v>
      </c>
      <c r="B19" s="31">
        <v>-0.8</v>
      </c>
      <c r="C19" s="31">
        <v>-0.9</v>
      </c>
      <c r="R19" s="26"/>
      <c r="S19" s="26"/>
      <c r="T19" s="26"/>
      <c r="AD19" s="5"/>
      <c r="AE19" s="5"/>
      <c r="AF19" s="5"/>
      <c r="AG19" s="5"/>
    </row>
    <row r="20" spans="1:33" x14ac:dyDescent="0.25">
      <c r="A20" s="2" t="s">
        <v>404</v>
      </c>
      <c r="B20" s="31">
        <v>-0.4</v>
      </c>
      <c r="C20" s="31">
        <v>-0.2</v>
      </c>
      <c r="R20" s="26"/>
      <c r="S20" s="26"/>
      <c r="T20" s="26"/>
      <c r="AD20" s="5"/>
      <c r="AE20" s="5"/>
      <c r="AF20" s="5"/>
      <c r="AG20" s="5"/>
    </row>
    <row r="21" spans="1:33" x14ac:dyDescent="0.25">
      <c r="A21" s="2" t="s">
        <v>405</v>
      </c>
      <c r="B21" s="31">
        <v>-0.3</v>
      </c>
      <c r="C21" s="31">
        <v>-0.5</v>
      </c>
      <c r="R21" s="26"/>
      <c r="S21" s="26"/>
      <c r="T21" s="26"/>
      <c r="AD21" s="5"/>
      <c r="AE21" s="5"/>
      <c r="AF21" s="5"/>
      <c r="AG21" s="5"/>
    </row>
    <row r="22" spans="1:33" x14ac:dyDescent="0.25">
      <c r="A22" s="2" t="s">
        <v>406</v>
      </c>
      <c r="B22" s="31">
        <v>-0.3</v>
      </c>
      <c r="C22" s="31">
        <v>-0.7</v>
      </c>
      <c r="R22" s="26"/>
      <c r="S22" s="26"/>
      <c r="T22" s="26"/>
      <c r="AD22" s="5"/>
      <c r="AE22" s="5"/>
      <c r="AF22" s="5"/>
      <c r="AG22" s="5"/>
    </row>
    <row r="23" spans="1:33" x14ac:dyDescent="0.25">
      <c r="A23" s="2" t="s">
        <v>407</v>
      </c>
      <c r="B23" s="31">
        <v>-0.1</v>
      </c>
      <c r="C23" s="31">
        <v>-1</v>
      </c>
      <c r="R23" s="26"/>
      <c r="S23" s="26"/>
      <c r="T23" s="26"/>
      <c r="AD23" s="5"/>
      <c r="AE23" s="5"/>
      <c r="AF23" s="5"/>
      <c r="AG23" s="5"/>
    </row>
    <row r="24" spans="1:33" x14ac:dyDescent="0.25">
      <c r="A24" s="2" t="s">
        <v>408</v>
      </c>
      <c r="B24" s="31" t="s">
        <v>409</v>
      </c>
      <c r="C24" s="31">
        <v>0.8</v>
      </c>
      <c r="R24" s="26"/>
      <c r="S24" s="26"/>
      <c r="T24" s="26"/>
      <c r="AD24" s="5"/>
      <c r="AE24" s="5"/>
      <c r="AF24" s="5"/>
      <c r="AG24" s="5"/>
    </row>
    <row r="25" spans="1:33" x14ac:dyDescent="0.25">
      <c r="A25" s="2" t="s">
        <v>410</v>
      </c>
      <c r="B25" s="31">
        <v>0.5</v>
      </c>
      <c r="C25" s="31">
        <v>-0.3</v>
      </c>
      <c r="R25" s="26"/>
      <c r="S25" s="26"/>
      <c r="T25" s="26"/>
      <c r="AD25" s="5"/>
      <c r="AE25" s="5"/>
      <c r="AF25" s="5"/>
      <c r="AG25" s="5"/>
    </row>
    <row r="26" spans="1:33" ht="15" customHeight="1" x14ac:dyDescent="0.25">
      <c r="A26" s="2" t="s">
        <v>411</v>
      </c>
      <c r="B26" s="31">
        <v>0.7</v>
      </c>
      <c r="C26" s="31">
        <v>-0.5</v>
      </c>
      <c r="R26" s="26"/>
      <c r="S26" s="26"/>
      <c r="T26" s="26"/>
      <c r="AD26" s="5"/>
      <c r="AE26" s="5"/>
      <c r="AF26" s="5"/>
      <c r="AG26" s="5"/>
    </row>
    <row r="27" spans="1:33" x14ac:dyDescent="0.25">
      <c r="A27" s="2" t="s">
        <v>412</v>
      </c>
      <c r="B27" s="31">
        <v>2.7</v>
      </c>
      <c r="C27" s="31">
        <v>2.5</v>
      </c>
      <c r="R27" s="26"/>
      <c r="S27" s="26"/>
      <c r="T27" s="26"/>
      <c r="AD27" s="5"/>
      <c r="AE27" s="5"/>
      <c r="AF27" s="5"/>
      <c r="AG27" s="5"/>
    </row>
    <row r="28" spans="1:33" x14ac:dyDescent="0.25">
      <c r="A28" s="6" t="s">
        <v>735</v>
      </c>
      <c r="R28" s="12"/>
    </row>
    <row r="29" spans="1:33" x14ac:dyDescent="0.25">
      <c r="A29" s="9" t="s">
        <v>994</v>
      </c>
      <c r="R29" s="12"/>
    </row>
    <row r="30" spans="1:33" x14ac:dyDescent="0.25">
      <c r="A30" s="14" t="s">
        <v>829</v>
      </c>
      <c r="R30" s="12"/>
    </row>
    <row r="31" spans="1:33" x14ac:dyDescent="0.25">
      <c r="A31" s="6" t="s">
        <v>1034</v>
      </c>
      <c r="R31" s="12"/>
    </row>
    <row r="32" spans="1:33" x14ac:dyDescent="0.25">
      <c r="A32" s="6" t="s">
        <v>740</v>
      </c>
      <c r="R32" s="12"/>
    </row>
    <row r="33" spans="1:33" x14ac:dyDescent="0.25">
      <c r="R33" s="12"/>
    </row>
    <row r="34" spans="1:33" x14ac:dyDescent="0.25">
      <c r="T34" s="5"/>
      <c r="U34" s="5"/>
      <c r="V34" s="5"/>
      <c r="W34" s="5"/>
      <c r="X34" s="5"/>
      <c r="Y34" s="5"/>
      <c r="Z34" s="5"/>
      <c r="AA34" s="5"/>
      <c r="AB34" s="5"/>
      <c r="AC34" s="5"/>
      <c r="AD34" s="5"/>
      <c r="AE34" s="5"/>
      <c r="AF34" s="5"/>
      <c r="AG34" s="5"/>
    </row>
    <row r="35" spans="1:33" x14ac:dyDescent="0.25">
      <c r="T35" s="5"/>
      <c r="U35" s="5"/>
      <c r="V35" s="5"/>
      <c r="W35" s="5"/>
      <c r="X35" s="5"/>
      <c r="Y35" s="5"/>
      <c r="Z35" s="5"/>
      <c r="AA35" s="5"/>
      <c r="AB35" s="5"/>
      <c r="AC35" s="5"/>
      <c r="AD35" s="5"/>
      <c r="AE35" s="5"/>
      <c r="AF35" s="5"/>
      <c r="AG35" s="5"/>
    </row>
    <row r="36" spans="1:33" x14ac:dyDescent="0.25">
      <c r="R36" s="12"/>
    </row>
    <row r="37" spans="1:33" x14ac:dyDescent="0.25">
      <c r="R37" s="12"/>
    </row>
    <row r="38" spans="1:33" x14ac:dyDescent="0.25">
      <c r="R38" s="12"/>
    </row>
    <row r="39" spans="1:33" ht="18" x14ac:dyDescent="0.25">
      <c r="A39" s="101"/>
      <c r="R39" s="12"/>
    </row>
    <row r="40" spans="1:33" x14ac:dyDescent="0.25">
      <c r="R40" s="1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AAD-A77F-44CD-9E1D-4D0736543EBA}">
  <sheetPr codeName="Sheet28"/>
  <dimension ref="A1:G42"/>
  <sheetViews>
    <sheetView zoomScale="85" zoomScaleNormal="85" workbookViewId="0"/>
  </sheetViews>
  <sheetFormatPr defaultColWidth="9.28515625" defaultRowHeight="15.75" x14ac:dyDescent="0.25"/>
  <cols>
    <col min="1" max="1" width="12.5703125" style="5" customWidth="1"/>
    <col min="2" max="2" width="9.28515625" style="19"/>
    <col min="3" max="3" width="10.42578125" style="19" customWidth="1"/>
    <col min="4" max="4" width="16.140625" style="19" customWidth="1"/>
    <col min="5" max="5" width="9.28515625" style="5"/>
    <col min="6" max="6" width="15.28515625" style="5" customWidth="1"/>
    <col min="7" max="16384" width="9.28515625" style="5"/>
  </cols>
  <sheetData>
    <row r="1" spans="1:6" x14ac:dyDescent="0.25">
      <c r="A1" s="20" t="s">
        <v>730</v>
      </c>
      <c r="B1" s="5"/>
      <c r="C1" s="5"/>
      <c r="D1" s="5"/>
      <c r="E1" s="19"/>
      <c r="F1" s="19"/>
    </row>
    <row r="2" spans="1:6" x14ac:dyDescent="0.25">
      <c r="A2" s="20" t="s">
        <v>1010</v>
      </c>
      <c r="B2" s="5"/>
      <c r="C2" s="5"/>
      <c r="D2" s="5"/>
      <c r="E2" s="19"/>
      <c r="F2" s="19"/>
    </row>
    <row r="3" spans="1:6" x14ac:dyDescent="0.25">
      <c r="A3" s="20"/>
      <c r="B3" s="5"/>
      <c r="C3" s="5"/>
      <c r="D3" s="5"/>
      <c r="E3" s="19"/>
      <c r="F3" s="19"/>
    </row>
    <row r="4" spans="1:6" ht="15.6" customHeight="1" x14ac:dyDescent="0.25">
      <c r="A4" s="138" t="s">
        <v>731</v>
      </c>
      <c r="B4" s="138" t="s">
        <v>677</v>
      </c>
      <c r="C4" s="139" t="s">
        <v>732</v>
      </c>
      <c r="D4" s="140" t="s">
        <v>733</v>
      </c>
    </row>
    <row r="5" spans="1:6" x14ac:dyDescent="0.25">
      <c r="A5" s="22">
        <v>1991</v>
      </c>
      <c r="B5" s="22">
        <v>65</v>
      </c>
      <c r="C5" s="23">
        <v>30.417996052198301</v>
      </c>
      <c r="D5" s="23" t="s">
        <v>893</v>
      </c>
    </row>
    <row r="6" spans="1:6" x14ac:dyDescent="0.25">
      <c r="A6" s="22">
        <v>1992</v>
      </c>
      <c r="B6" s="22">
        <v>72</v>
      </c>
      <c r="C6" s="23">
        <v>33.038034137870703</v>
      </c>
      <c r="D6" s="23" t="s">
        <v>894</v>
      </c>
    </row>
    <row r="7" spans="1:6" x14ac:dyDescent="0.25">
      <c r="A7" s="22">
        <v>1993</v>
      </c>
      <c r="B7" s="22">
        <v>81</v>
      </c>
      <c r="C7" s="23">
        <v>36.630703036508997</v>
      </c>
      <c r="D7" s="23" t="s">
        <v>895</v>
      </c>
    </row>
    <row r="8" spans="1:6" x14ac:dyDescent="0.25">
      <c r="A8" s="22">
        <v>1994</v>
      </c>
      <c r="B8" s="22">
        <v>81</v>
      </c>
      <c r="C8" s="23">
        <v>36.378144885687703</v>
      </c>
      <c r="D8" s="23" t="s">
        <v>896</v>
      </c>
    </row>
    <row r="9" spans="1:6" x14ac:dyDescent="0.25">
      <c r="A9" s="22">
        <v>1995</v>
      </c>
      <c r="B9" s="22">
        <v>61</v>
      </c>
      <c r="C9" s="23">
        <v>27.2257039916135</v>
      </c>
      <c r="D9" s="23" t="s">
        <v>897</v>
      </c>
    </row>
    <row r="10" spans="1:6" x14ac:dyDescent="0.25">
      <c r="A10" s="22">
        <v>1996</v>
      </c>
      <c r="B10" s="22">
        <v>79</v>
      </c>
      <c r="C10" s="23">
        <v>35.083691818901798</v>
      </c>
      <c r="D10" s="23" t="s">
        <v>898</v>
      </c>
    </row>
    <row r="11" spans="1:6" x14ac:dyDescent="0.25">
      <c r="A11" s="22">
        <v>1997</v>
      </c>
      <c r="B11" s="22">
        <v>63</v>
      </c>
      <c r="C11" s="23">
        <v>27.8281867367612</v>
      </c>
      <c r="D11" s="23" t="s">
        <v>899</v>
      </c>
    </row>
    <row r="12" spans="1:6" x14ac:dyDescent="0.25">
      <c r="A12" s="22">
        <v>1998</v>
      </c>
      <c r="B12" s="22">
        <v>69</v>
      </c>
      <c r="C12" s="23">
        <v>30.408588147892299</v>
      </c>
      <c r="D12" s="23" t="s">
        <v>900</v>
      </c>
    </row>
    <row r="13" spans="1:6" x14ac:dyDescent="0.25">
      <c r="A13" s="22">
        <v>1999</v>
      </c>
      <c r="B13" s="22">
        <v>71</v>
      </c>
      <c r="C13" s="23">
        <v>31.467888780250199</v>
      </c>
      <c r="D13" s="23" t="s">
        <v>901</v>
      </c>
    </row>
    <row r="14" spans="1:6" x14ac:dyDescent="0.25">
      <c r="A14" s="22">
        <v>2000</v>
      </c>
      <c r="B14" s="22">
        <v>60</v>
      </c>
      <c r="C14" s="23">
        <v>26.968937445086599</v>
      </c>
      <c r="D14" s="23" t="s">
        <v>902</v>
      </c>
    </row>
    <row r="15" spans="1:6" x14ac:dyDescent="0.25">
      <c r="A15" s="22">
        <v>2001</v>
      </c>
      <c r="B15" s="22">
        <v>73</v>
      </c>
      <c r="C15" s="23">
        <v>32.562526732626203</v>
      </c>
      <c r="D15" s="23" t="s">
        <v>903</v>
      </c>
    </row>
    <row r="16" spans="1:6" x14ac:dyDescent="0.25">
      <c r="A16" s="22">
        <v>2002</v>
      </c>
      <c r="B16" s="22">
        <v>66</v>
      </c>
      <c r="C16" s="23">
        <v>29.607182040551901</v>
      </c>
      <c r="D16" s="23" t="s">
        <v>904</v>
      </c>
    </row>
    <row r="17" spans="1:7" x14ac:dyDescent="0.25">
      <c r="A17" s="22">
        <v>2003</v>
      </c>
      <c r="B17" s="22">
        <v>56</v>
      </c>
      <c r="C17" s="23">
        <v>25.815999902828501</v>
      </c>
      <c r="D17" s="23" t="s">
        <v>905</v>
      </c>
    </row>
    <row r="18" spans="1:7" x14ac:dyDescent="0.25">
      <c r="A18" s="22">
        <v>2004</v>
      </c>
      <c r="B18" s="22">
        <v>77</v>
      </c>
      <c r="C18" s="23">
        <v>34.983534542786103</v>
      </c>
      <c r="D18" s="23" t="s">
        <v>906</v>
      </c>
    </row>
    <row r="19" spans="1:7" x14ac:dyDescent="0.25">
      <c r="A19" s="22">
        <v>2005</v>
      </c>
      <c r="B19" s="22">
        <v>51</v>
      </c>
      <c r="C19" s="23">
        <v>22.984320305662401</v>
      </c>
      <c r="D19" s="23" t="s">
        <v>907</v>
      </c>
    </row>
    <row r="20" spans="1:7" x14ac:dyDescent="0.25">
      <c r="A20" s="22">
        <v>2006</v>
      </c>
      <c r="B20" s="22">
        <v>58</v>
      </c>
      <c r="C20" s="23">
        <v>26.667468631216799</v>
      </c>
      <c r="D20" s="23" t="s">
        <v>908</v>
      </c>
    </row>
    <row r="21" spans="1:7" x14ac:dyDescent="0.25">
      <c r="A21" s="22">
        <v>2007</v>
      </c>
      <c r="B21" s="22">
        <v>68</v>
      </c>
      <c r="C21" s="23">
        <v>31.606870982323699</v>
      </c>
      <c r="D21" s="23" t="s">
        <v>909</v>
      </c>
    </row>
    <row r="22" spans="1:7" x14ac:dyDescent="0.25">
      <c r="A22" s="22">
        <v>2008</v>
      </c>
      <c r="B22" s="22">
        <v>44</v>
      </c>
      <c r="C22" s="23">
        <v>20.4711183771945</v>
      </c>
      <c r="D22" s="23" t="s">
        <v>910</v>
      </c>
    </row>
    <row r="23" spans="1:7" x14ac:dyDescent="0.25">
      <c r="A23" s="22">
        <v>2009</v>
      </c>
      <c r="B23" s="22">
        <v>66</v>
      </c>
      <c r="C23" s="23">
        <v>30.0680933135577</v>
      </c>
      <c r="D23" s="23" t="s">
        <v>911</v>
      </c>
      <c r="F23" s="27" t="s">
        <v>714</v>
      </c>
      <c r="G23" s="53" t="s">
        <v>736</v>
      </c>
    </row>
    <row r="24" spans="1:7" x14ac:dyDescent="0.25">
      <c r="A24" s="22">
        <v>2010</v>
      </c>
      <c r="B24" s="22">
        <v>60</v>
      </c>
      <c r="C24" s="23">
        <v>27.519161702096799</v>
      </c>
      <c r="D24" s="23" t="s">
        <v>912</v>
      </c>
      <c r="F24" s="28" t="s">
        <v>737</v>
      </c>
      <c r="G24" s="29" t="s">
        <v>725</v>
      </c>
    </row>
    <row r="25" spans="1:7" x14ac:dyDescent="0.25">
      <c r="A25" s="22">
        <v>2011</v>
      </c>
      <c r="B25" s="22">
        <v>53</v>
      </c>
      <c r="C25" s="23">
        <v>24.203517433966802</v>
      </c>
      <c r="D25" s="23" t="s">
        <v>913</v>
      </c>
    </row>
    <row r="26" spans="1:7" x14ac:dyDescent="0.25">
      <c r="A26" s="22">
        <v>2012</v>
      </c>
      <c r="B26" s="22">
        <v>52</v>
      </c>
      <c r="C26" s="23">
        <v>23.852333612077899</v>
      </c>
      <c r="D26" s="23" t="s">
        <v>914</v>
      </c>
    </row>
    <row r="27" spans="1:7" x14ac:dyDescent="0.25">
      <c r="A27" s="22">
        <v>2013</v>
      </c>
      <c r="B27" s="22">
        <v>65</v>
      </c>
      <c r="C27" s="23">
        <v>29.945573410834701</v>
      </c>
      <c r="D27" s="23" t="s">
        <v>915</v>
      </c>
    </row>
    <row r="28" spans="1:7" x14ac:dyDescent="0.25">
      <c r="A28" s="22">
        <v>2014</v>
      </c>
      <c r="B28" s="22">
        <v>54</v>
      </c>
      <c r="C28" s="23">
        <v>24.5724655372419</v>
      </c>
      <c r="D28" s="23" t="s">
        <v>916</v>
      </c>
    </row>
    <row r="29" spans="1:7" x14ac:dyDescent="0.25">
      <c r="A29" s="22">
        <v>2015</v>
      </c>
      <c r="B29" s="22">
        <v>60</v>
      </c>
      <c r="C29" s="23">
        <v>27.577258662835799</v>
      </c>
      <c r="D29" s="23" t="s">
        <v>917</v>
      </c>
    </row>
    <row r="30" spans="1:7" x14ac:dyDescent="0.25">
      <c r="A30" s="22">
        <v>2016</v>
      </c>
      <c r="B30" s="22">
        <v>51</v>
      </c>
      <c r="C30" s="23">
        <v>23.011961518521101</v>
      </c>
      <c r="D30" s="23" t="s">
        <v>918</v>
      </c>
      <c r="E30" s="98"/>
    </row>
    <row r="31" spans="1:7" x14ac:dyDescent="0.25">
      <c r="A31" s="22">
        <v>2017</v>
      </c>
      <c r="B31" s="22">
        <v>49</v>
      </c>
      <c r="C31" s="23">
        <v>22.218108484599199</v>
      </c>
      <c r="D31" s="23" t="s">
        <v>919</v>
      </c>
      <c r="E31" s="99"/>
    </row>
    <row r="32" spans="1:7" x14ac:dyDescent="0.25">
      <c r="A32" s="22">
        <v>2018</v>
      </c>
      <c r="B32" s="22">
        <v>63</v>
      </c>
      <c r="C32" s="23">
        <v>28.253937078696701</v>
      </c>
      <c r="D32" s="23" t="s">
        <v>920</v>
      </c>
    </row>
    <row r="33" spans="1:5" x14ac:dyDescent="0.25">
      <c r="A33" s="24">
        <v>2019</v>
      </c>
      <c r="B33" s="24">
        <v>57</v>
      </c>
      <c r="C33" s="25">
        <v>25.4604059934498</v>
      </c>
      <c r="D33" s="23" t="s">
        <v>921</v>
      </c>
    </row>
    <row r="34" spans="1:5" x14ac:dyDescent="0.25">
      <c r="A34" s="24">
        <v>2020</v>
      </c>
      <c r="B34" s="24">
        <v>48</v>
      </c>
      <c r="C34" s="25">
        <v>21.539223994544098</v>
      </c>
      <c r="D34" s="23" t="s">
        <v>922</v>
      </c>
      <c r="E34" s="98"/>
    </row>
    <row r="35" spans="1:5" x14ac:dyDescent="0.25">
      <c r="A35" s="22">
        <v>2021</v>
      </c>
      <c r="B35" s="22">
        <v>42</v>
      </c>
      <c r="C35" s="23">
        <v>18.774760495571702</v>
      </c>
      <c r="D35" s="23" t="s">
        <v>923</v>
      </c>
      <c r="E35" s="99"/>
    </row>
    <row r="36" spans="1:5" x14ac:dyDescent="0.25">
      <c r="A36" s="6" t="s">
        <v>734</v>
      </c>
    </row>
    <row r="37" spans="1:5" x14ac:dyDescent="0.25">
      <c r="A37" s="6" t="s">
        <v>735</v>
      </c>
    </row>
    <row r="38" spans="1:5" x14ac:dyDescent="0.25">
      <c r="A38" s="9" t="s">
        <v>994</v>
      </c>
    </row>
    <row r="39" spans="1:5" x14ac:dyDescent="0.25">
      <c r="A39" s="14" t="s">
        <v>828</v>
      </c>
    </row>
    <row r="40" spans="1:5" x14ac:dyDescent="0.25">
      <c r="A40" s="14" t="s">
        <v>1027</v>
      </c>
    </row>
    <row r="41" spans="1:5" x14ac:dyDescent="0.25">
      <c r="A41" s="6" t="s">
        <v>1036</v>
      </c>
    </row>
    <row r="42" spans="1:5" x14ac:dyDescent="0.25">
      <c r="A42" s="6" t="s">
        <v>1028</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9F6-2CF6-4598-9F68-E87241ACEE1A}">
  <sheetPr codeName="Sheet29"/>
  <dimension ref="A1:AB147"/>
  <sheetViews>
    <sheetView zoomScale="85" zoomScaleNormal="85" workbookViewId="0"/>
  </sheetViews>
  <sheetFormatPr defaultColWidth="8.7109375" defaultRowHeight="15.75" x14ac:dyDescent="0.25"/>
  <cols>
    <col min="1" max="1" width="13.7109375" style="5" customWidth="1"/>
    <col min="2" max="5" width="22.28515625" style="5" customWidth="1"/>
    <col min="6" max="6" width="8.7109375" style="5"/>
    <col min="7" max="7" width="14.5703125" style="5" customWidth="1"/>
    <col min="8" max="8" width="18.28515625" style="5" customWidth="1"/>
    <col min="9" max="9" width="9.42578125" style="5" customWidth="1"/>
    <col min="10" max="10" width="8.7109375" style="5"/>
    <col min="11" max="11" width="57.42578125" style="5" customWidth="1"/>
    <col min="12" max="12" width="8.7109375" style="5"/>
    <col min="13" max="13" width="16.28515625" style="19" customWidth="1"/>
    <col min="14" max="14" width="13.140625" style="5" bestFit="1" customWidth="1"/>
    <col min="15" max="16" width="14.28515625" style="5" bestFit="1" customWidth="1"/>
    <col min="17" max="17" width="16.7109375" style="5" bestFit="1" customWidth="1"/>
    <col min="18" max="18" width="8.7109375" style="5"/>
    <col min="19" max="19" width="15.7109375" style="5" bestFit="1" customWidth="1"/>
    <col min="20" max="27" width="8.7109375" style="5"/>
    <col min="28" max="28" width="10.28515625" style="5" bestFit="1" customWidth="1"/>
    <col min="29" max="16384" width="8.7109375" style="5"/>
  </cols>
  <sheetData>
    <row r="1" spans="1:28" x14ac:dyDescent="0.25">
      <c r="A1" s="9" t="s">
        <v>1011</v>
      </c>
    </row>
    <row r="3" spans="1:28" ht="15" customHeight="1" x14ac:dyDescent="0.25">
      <c r="A3" s="137" t="s">
        <v>1024</v>
      </c>
      <c r="B3" s="137"/>
      <c r="C3" s="137"/>
      <c r="D3" s="137"/>
      <c r="E3" s="137"/>
      <c r="F3" s="137"/>
      <c r="G3" s="137"/>
      <c r="H3" s="137"/>
      <c r="I3" s="137"/>
      <c r="M3" s="5"/>
    </row>
    <row r="4" spans="1:28" ht="31.5" x14ac:dyDescent="0.25">
      <c r="A4" s="117" t="s">
        <v>482</v>
      </c>
      <c r="B4" s="136" t="s">
        <v>924</v>
      </c>
      <c r="C4" s="136" t="s">
        <v>925</v>
      </c>
      <c r="D4" s="136" t="s">
        <v>926</v>
      </c>
      <c r="E4" s="136" t="s">
        <v>927</v>
      </c>
      <c r="G4" s="42" t="s">
        <v>713</v>
      </c>
      <c r="H4" s="42" t="s">
        <v>714</v>
      </c>
      <c r="I4" s="42" t="s">
        <v>699</v>
      </c>
      <c r="M4" s="5"/>
      <c r="AB4" s="18"/>
    </row>
    <row r="5" spans="1:28" x14ac:dyDescent="0.25">
      <c r="A5" s="54">
        <v>1986</v>
      </c>
      <c r="B5" s="17">
        <v>9.4369911250000005</v>
      </c>
      <c r="C5" s="17">
        <v>171.43793877900001</v>
      </c>
      <c r="D5" s="17">
        <v>795.13711390900005</v>
      </c>
      <c r="E5" s="51">
        <v>1666.3273911650001</v>
      </c>
      <c r="G5" s="30" t="s">
        <v>695</v>
      </c>
      <c r="H5" s="30" t="s">
        <v>928</v>
      </c>
      <c r="I5" s="142" t="s">
        <v>700</v>
      </c>
      <c r="M5" s="5"/>
      <c r="AB5" s="18"/>
    </row>
    <row r="6" spans="1:28" x14ac:dyDescent="0.25">
      <c r="A6" s="54">
        <v>1987</v>
      </c>
      <c r="B6" s="17">
        <v>9.2074825039999997</v>
      </c>
      <c r="C6" s="17">
        <v>165.90931302999999</v>
      </c>
      <c r="D6" s="17">
        <v>808.51827274799996</v>
      </c>
      <c r="E6" s="51">
        <v>1688.7323354600001</v>
      </c>
      <c r="G6" s="30" t="s">
        <v>695</v>
      </c>
      <c r="H6" s="30" t="s">
        <v>929</v>
      </c>
      <c r="I6" s="142" t="s">
        <v>706</v>
      </c>
      <c r="M6" s="5"/>
      <c r="AB6" s="18"/>
    </row>
    <row r="7" spans="1:28" x14ac:dyDescent="0.25">
      <c r="A7" s="54">
        <v>1988</v>
      </c>
      <c r="B7" s="17">
        <v>9.6736252599999997</v>
      </c>
      <c r="C7" s="17">
        <v>158.083501931</v>
      </c>
      <c r="D7" s="17">
        <v>839.30869154300001</v>
      </c>
      <c r="E7" s="51">
        <v>1723.6191511239999</v>
      </c>
      <c r="G7" s="30" t="s">
        <v>695</v>
      </c>
      <c r="H7" s="30" t="s">
        <v>930</v>
      </c>
      <c r="I7" s="142" t="s">
        <v>715</v>
      </c>
      <c r="M7" s="5"/>
      <c r="AB7" s="18"/>
    </row>
    <row r="8" spans="1:28" x14ac:dyDescent="0.25">
      <c r="A8" s="54">
        <v>1989</v>
      </c>
      <c r="B8" s="17">
        <v>8.9864825140000004</v>
      </c>
      <c r="C8" s="17">
        <v>156.41397298199999</v>
      </c>
      <c r="D8" s="17">
        <v>808.90110944100002</v>
      </c>
      <c r="E8" s="51">
        <v>1747.9419531880001</v>
      </c>
      <c r="G8" s="30" t="s">
        <v>696</v>
      </c>
      <c r="H8" s="30" t="s">
        <v>931</v>
      </c>
      <c r="I8" s="142" t="s">
        <v>702</v>
      </c>
      <c r="M8" s="5"/>
      <c r="AB8" s="18"/>
    </row>
    <row r="9" spans="1:28" x14ac:dyDescent="0.25">
      <c r="A9" s="54">
        <v>1990</v>
      </c>
      <c r="B9" s="17">
        <v>8.3149247079999995</v>
      </c>
      <c r="C9" s="17">
        <v>150.36482595499999</v>
      </c>
      <c r="D9" s="17">
        <v>799.49345348099996</v>
      </c>
      <c r="E9" s="51">
        <v>1681.556745289</v>
      </c>
      <c r="G9" s="30" t="s">
        <v>696</v>
      </c>
      <c r="H9" s="30" t="s">
        <v>932</v>
      </c>
      <c r="I9" s="142" t="s">
        <v>707</v>
      </c>
      <c r="M9" s="5"/>
      <c r="AB9" s="18"/>
    </row>
    <row r="10" spans="1:28" x14ac:dyDescent="0.25">
      <c r="A10" s="54">
        <v>1991</v>
      </c>
      <c r="B10" s="17">
        <v>7.8977440760000004</v>
      </c>
      <c r="C10" s="17">
        <v>142.38323230500001</v>
      </c>
      <c r="D10" s="17">
        <v>802.50115465199997</v>
      </c>
      <c r="E10" s="51">
        <v>1774.4721266019999</v>
      </c>
      <c r="G10" s="30" t="s">
        <v>696</v>
      </c>
      <c r="H10" s="30" t="s">
        <v>933</v>
      </c>
      <c r="I10" s="142" t="s">
        <v>710</v>
      </c>
      <c r="M10" s="5"/>
      <c r="AB10" s="18"/>
    </row>
    <row r="11" spans="1:28" x14ac:dyDescent="0.25">
      <c r="A11" s="54">
        <v>1992</v>
      </c>
      <c r="B11" s="17">
        <v>9.1512872470000008</v>
      </c>
      <c r="C11" s="17">
        <v>142.087797975</v>
      </c>
      <c r="D11" s="17">
        <v>806.49262439300003</v>
      </c>
      <c r="E11" s="51">
        <v>1693.2159101909999</v>
      </c>
      <c r="G11" s="30" t="s">
        <v>696</v>
      </c>
      <c r="H11" s="30" t="s">
        <v>934</v>
      </c>
      <c r="I11" s="142" t="s">
        <v>712</v>
      </c>
      <c r="M11" s="5"/>
      <c r="AB11" s="18"/>
    </row>
    <row r="12" spans="1:28" x14ac:dyDescent="0.25">
      <c r="A12" s="54">
        <v>1993</v>
      </c>
      <c r="B12" s="17">
        <v>8.5261205449999995</v>
      </c>
      <c r="C12" s="17">
        <v>139.85490600899999</v>
      </c>
      <c r="D12" s="17">
        <v>811.38807593199999</v>
      </c>
      <c r="E12" s="51">
        <v>1732.249387202</v>
      </c>
      <c r="G12" s="30" t="s">
        <v>697</v>
      </c>
      <c r="H12" s="30" t="s">
        <v>935</v>
      </c>
      <c r="I12" s="142" t="s">
        <v>703</v>
      </c>
      <c r="M12" s="5"/>
      <c r="AB12" s="18"/>
    </row>
    <row r="13" spans="1:28" x14ac:dyDescent="0.25">
      <c r="A13" s="54">
        <v>1994</v>
      </c>
      <c r="B13" s="17">
        <v>8.3443844919999997</v>
      </c>
      <c r="C13" s="17">
        <v>140.59938397100001</v>
      </c>
      <c r="D13" s="17">
        <v>822.32214358399995</v>
      </c>
      <c r="E13" s="51">
        <v>1787.5741969430001</v>
      </c>
      <c r="G13" s="30" t="s">
        <v>697</v>
      </c>
      <c r="H13" s="30" t="s">
        <v>936</v>
      </c>
      <c r="I13" s="142" t="s">
        <v>708</v>
      </c>
      <c r="M13" s="5"/>
      <c r="AB13" s="18"/>
    </row>
    <row r="14" spans="1:28" x14ac:dyDescent="0.25">
      <c r="A14" s="54">
        <v>1995</v>
      </c>
      <c r="B14" s="17">
        <v>8.1060942879999995</v>
      </c>
      <c r="C14" s="17">
        <v>136.89422716600001</v>
      </c>
      <c r="D14" s="17">
        <v>806.83667534100005</v>
      </c>
      <c r="E14" s="51">
        <v>1794.9039352090001</v>
      </c>
      <c r="G14" s="30" t="s">
        <v>697</v>
      </c>
      <c r="H14" s="30" t="s">
        <v>937</v>
      </c>
      <c r="I14" s="142" t="s">
        <v>707</v>
      </c>
      <c r="M14" s="5"/>
      <c r="AB14" s="18"/>
    </row>
    <row r="15" spans="1:28" x14ac:dyDescent="0.25">
      <c r="A15" s="54">
        <v>1996</v>
      </c>
      <c r="B15" s="17">
        <v>8.8693650129999995</v>
      </c>
      <c r="C15" s="17">
        <v>131.38858917300001</v>
      </c>
      <c r="D15" s="17">
        <v>806.51051451000001</v>
      </c>
      <c r="E15" s="51">
        <v>1764.187103558</v>
      </c>
      <c r="G15" s="30" t="s">
        <v>698</v>
      </c>
      <c r="H15" s="30" t="s">
        <v>938</v>
      </c>
      <c r="I15" s="142" t="s">
        <v>705</v>
      </c>
      <c r="M15" s="5"/>
      <c r="AB15" s="18"/>
    </row>
    <row r="16" spans="1:28" x14ac:dyDescent="0.25">
      <c r="A16" s="54">
        <v>1997</v>
      </c>
      <c r="B16" s="17">
        <v>8.1243335749999996</v>
      </c>
      <c r="C16" s="17">
        <v>124.611942537</v>
      </c>
      <c r="D16" s="17">
        <v>794.06791798400002</v>
      </c>
      <c r="E16" s="51">
        <v>1767.7380331209999</v>
      </c>
      <c r="G16" s="30" t="s">
        <v>698</v>
      </c>
      <c r="H16" s="30" t="s">
        <v>939</v>
      </c>
      <c r="I16" s="142" t="s">
        <v>709</v>
      </c>
      <c r="M16" s="5"/>
      <c r="AB16" s="18"/>
    </row>
    <row r="17" spans="1:28" x14ac:dyDescent="0.25">
      <c r="A17" s="54">
        <v>1998</v>
      </c>
      <c r="B17" s="17">
        <v>8.4786189590000003</v>
      </c>
      <c r="C17" s="17">
        <v>123.50516656000001</v>
      </c>
      <c r="D17" s="17">
        <v>787.22883206500001</v>
      </c>
      <c r="E17" s="51">
        <v>1758.410535431</v>
      </c>
      <c r="G17" s="30" t="s">
        <v>698</v>
      </c>
      <c r="H17" s="30" t="s">
        <v>940</v>
      </c>
      <c r="I17" s="142" t="s">
        <v>711</v>
      </c>
      <c r="M17" s="5"/>
      <c r="AB17" s="18"/>
    </row>
    <row r="18" spans="1:28" x14ac:dyDescent="0.25">
      <c r="A18" s="54">
        <v>1999</v>
      </c>
      <c r="B18" s="17">
        <v>8.0961653350000002</v>
      </c>
      <c r="C18" s="17">
        <v>125.374108085</v>
      </c>
      <c r="D18" s="17">
        <v>795.72448047700004</v>
      </c>
      <c r="E18" s="51">
        <v>1797.772908188</v>
      </c>
      <c r="M18" s="5"/>
      <c r="AB18" s="18"/>
    </row>
    <row r="19" spans="1:28" x14ac:dyDescent="0.25">
      <c r="A19" s="54">
        <v>2000</v>
      </c>
      <c r="B19" s="17">
        <v>8.0630148140000006</v>
      </c>
      <c r="C19" s="17">
        <v>121.554390211</v>
      </c>
      <c r="D19" s="17">
        <v>791.92568770100002</v>
      </c>
      <c r="E19" s="51">
        <v>1845.0940120790001</v>
      </c>
      <c r="M19" s="5"/>
      <c r="AB19" s="18"/>
    </row>
    <row r="20" spans="1:28" x14ac:dyDescent="0.25">
      <c r="A20" s="54">
        <v>2001</v>
      </c>
      <c r="B20" s="17">
        <v>7.6028431320000003</v>
      </c>
      <c r="C20" s="17">
        <v>119.68036043799999</v>
      </c>
      <c r="D20" s="17">
        <v>782.93110868300005</v>
      </c>
      <c r="E20" s="51">
        <v>1875.861668626</v>
      </c>
      <c r="M20" s="5"/>
      <c r="AB20" s="18"/>
    </row>
    <row r="21" spans="1:28" x14ac:dyDescent="0.25">
      <c r="A21" s="54">
        <v>2002</v>
      </c>
      <c r="B21" s="17">
        <v>7.2359973340000003</v>
      </c>
      <c r="C21" s="17">
        <v>116.726418775</v>
      </c>
      <c r="D21" s="17">
        <v>779.33176715599996</v>
      </c>
      <c r="E21" s="51">
        <v>1814.855108298</v>
      </c>
      <c r="M21" s="5"/>
      <c r="AB21" s="18"/>
    </row>
    <row r="22" spans="1:28" x14ac:dyDescent="0.25">
      <c r="A22" s="54">
        <v>2003</v>
      </c>
      <c r="B22" s="17">
        <v>7.0512762809999998</v>
      </c>
      <c r="C22" s="17">
        <v>116.938505413</v>
      </c>
      <c r="D22" s="17">
        <v>755.67941417700001</v>
      </c>
      <c r="E22" s="51">
        <v>1806.9001177790001</v>
      </c>
      <c r="M22" s="5"/>
      <c r="AB22" s="18"/>
    </row>
    <row r="23" spans="1:28" x14ac:dyDescent="0.25">
      <c r="A23" s="54">
        <v>2004</v>
      </c>
      <c r="B23" s="17">
        <v>7.2907925860000002</v>
      </c>
      <c r="C23" s="17">
        <v>113.573942038</v>
      </c>
      <c r="D23" s="17">
        <v>747.52422778899995</v>
      </c>
      <c r="E23" s="51">
        <v>1781.7620889320001</v>
      </c>
      <c r="M23" s="5"/>
      <c r="AB23" s="18"/>
    </row>
    <row r="24" spans="1:28" x14ac:dyDescent="0.25">
      <c r="A24" s="54">
        <v>2005</v>
      </c>
      <c r="B24" s="17">
        <v>6.564645649</v>
      </c>
      <c r="C24" s="17">
        <v>113.945131037</v>
      </c>
      <c r="D24" s="17">
        <v>722.13136303600004</v>
      </c>
      <c r="E24" s="51">
        <v>1796.8146191819999</v>
      </c>
      <c r="M24" s="5"/>
      <c r="AB24" s="18"/>
    </row>
    <row r="25" spans="1:28" x14ac:dyDescent="0.25">
      <c r="A25" s="54">
        <v>2006</v>
      </c>
      <c r="B25" s="17">
        <v>5.9823933790000003</v>
      </c>
      <c r="C25" s="17">
        <v>109.248094438</v>
      </c>
      <c r="D25" s="17">
        <v>706.271546973</v>
      </c>
      <c r="E25" s="51">
        <v>1745.029535789</v>
      </c>
      <c r="M25" s="5"/>
      <c r="AB25" s="18"/>
    </row>
    <row r="26" spans="1:28" x14ac:dyDescent="0.25">
      <c r="A26" s="54">
        <v>2007</v>
      </c>
      <c r="B26" s="17">
        <v>6.251465659</v>
      </c>
      <c r="C26" s="17">
        <v>110.270232857</v>
      </c>
      <c r="D26" s="17">
        <v>677.61972770099999</v>
      </c>
      <c r="E26" s="51">
        <v>1764.037827331</v>
      </c>
      <c r="M26" s="5"/>
      <c r="AB26" s="18"/>
    </row>
    <row r="27" spans="1:28" x14ac:dyDescent="0.25">
      <c r="A27" s="54">
        <v>2008</v>
      </c>
      <c r="B27" s="17">
        <v>6.5050142940000004</v>
      </c>
      <c r="C27" s="17">
        <v>107.195264377</v>
      </c>
      <c r="D27" s="17">
        <v>666.61817408900004</v>
      </c>
      <c r="E27" s="51">
        <v>1757.700240051</v>
      </c>
      <c r="M27" s="5"/>
      <c r="AB27" s="18"/>
    </row>
    <row r="28" spans="1:28" x14ac:dyDescent="0.25">
      <c r="A28" s="54">
        <v>2009</v>
      </c>
      <c r="B28" s="17">
        <v>6.2614611140000003</v>
      </c>
      <c r="C28" s="17">
        <v>107.138934057</v>
      </c>
      <c r="D28" s="17">
        <v>643.30574455999999</v>
      </c>
      <c r="E28" s="51">
        <v>1765.7458835499999</v>
      </c>
      <c r="M28" s="5"/>
      <c r="AB28" s="18"/>
    </row>
    <row r="29" spans="1:28" x14ac:dyDescent="0.25">
      <c r="A29" s="54">
        <v>2010</v>
      </c>
      <c r="B29" s="17">
        <v>6.7985648410000001</v>
      </c>
      <c r="C29" s="17">
        <v>106.302943699</v>
      </c>
      <c r="D29" s="17">
        <v>628.08711379099998</v>
      </c>
      <c r="E29" s="51">
        <v>1776.121474022</v>
      </c>
      <c r="M29" s="5"/>
      <c r="AB29" s="18"/>
    </row>
    <row r="30" spans="1:28" x14ac:dyDescent="0.25">
      <c r="A30" s="54">
        <v>2011</v>
      </c>
      <c r="B30" s="17">
        <v>6.1374402459999997</v>
      </c>
      <c r="C30" s="17">
        <v>105.729400799</v>
      </c>
      <c r="D30" s="17">
        <v>619.87576304000004</v>
      </c>
      <c r="E30" s="51">
        <v>1784.336382726</v>
      </c>
      <c r="M30" s="5"/>
      <c r="AB30" s="18"/>
    </row>
    <row r="31" spans="1:28" x14ac:dyDescent="0.25">
      <c r="A31" s="54">
        <v>2012</v>
      </c>
      <c r="B31" s="17">
        <v>6.3227971820000004</v>
      </c>
      <c r="C31" s="17">
        <v>107.54709733999999</v>
      </c>
      <c r="D31" s="17">
        <v>604.20220730599999</v>
      </c>
      <c r="E31" s="51">
        <v>1754.4707498370001</v>
      </c>
      <c r="M31" s="5"/>
      <c r="AB31" s="18"/>
    </row>
    <row r="32" spans="1:28" x14ac:dyDescent="0.25">
      <c r="A32" s="54">
        <v>2013</v>
      </c>
      <c r="B32" s="17">
        <v>6.0667455290000003</v>
      </c>
      <c r="C32" s="17">
        <v>101.974729931</v>
      </c>
      <c r="D32" s="17">
        <v>594.96144490400002</v>
      </c>
      <c r="E32" s="51">
        <v>1737.3333019649999</v>
      </c>
      <c r="M32" s="5"/>
      <c r="AB32" s="18"/>
    </row>
    <row r="33" spans="1:28" x14ac:dyDescent="0.25">
      <c r="A33" s="54">
        <v>2014</v>
      </c>
      <c r="B33" s="17">
        <v>5.8588318920000004</v>
      </c>
      <c r="C33" s="17">
        <v>104.508492324</v>
      </c>
      <c r="D33" s="17">
        <v>575.81362621999995</v>
      </c>
      <c r="E33" s="51">
        <v>1757.3834513060001</v>
      </c>
      <c r="M33" s="5"/>
      <c r="AB33" s="18"/>
    </row>
    <row r="34" spans="1:28" x14ac:dyDescent="0.25">
      <c r="A34" s="54">
        <v>2015</v>
      </c>
      <c r="B34" s="17">
        <v>6.582203475</v>
      </c>
      <c r="C34" s="17">
        <v>100.908020558</v>
      </c>
      <c r="D34" s="17">
        <v>569.714712717</v>
      </c>
      <c r="E34" s="51">
        <v>1721.370377746</v>
      </c>
      <c r="M34" s="5"/>
      <c r="AB34" s="18"/>
    </row>
    <row r="35" spans="1:28" x14ac:dyDescent="0.25">
      <c r="A35" s="54">
        <v>2016</v>
      </c>
      <c r="B35" s="17">
        <v>6.1854721919999998</v>
      </c>
      <c r="C35" s="17">
        <v>100.17237849200001</v>
      </c>
      <c r="D35" s="17">
        <v>567.89707732099998</v>
      </c>
      <c r="E35" s="51">
        <v>1744.9625995230001</v>
      </c>
      <c r="M35" s="5"/>
      <c r="AB35" s="18"/>
    </row>
    <row r="36" spans="1:28" x14ac:dyDescent="0.25">
      <c r="A36" s="54">
        <v>2017</v>
      </c>
      <c r="B36" s="17">
        <v>5.8528839939999999</v>
      </c>
      <c r="C36" s="17">
        <v>96.508533466000003</v>
      </c>
      <c r="D36" s="17">
        <v>556.62360323899998</v>
      </c>
      <c r="E36" s="51">
        <v>1732.4895567870001</v>
      </c>
      <c r="I36" s="19"/>
      <c r="M36" s="5"/>
      <c r="AB36" s="18"/>
    </row>
    <row r="37" spans="1:28" x14ac:dyDescent="0.25">
      <c r="A37" s="54">
        <v>2018</v>
      </c>
      <c r="B37" s="17">
        <v>6.0881262659999997</v>
      </c>
      <c r="C37" s="17">
        <v>94.480639237999995</v>
      </c>
      <c r="D37" s="17">
        <v>550.93279880900002</v>
      </c>
      <c r="E37" s="51">
        <v>1702.434931858</v>
      </c>
      <c r="I37" s="19"/>
      <c r="M37" s="5"/>
      <c r="AB37" s="18"/>
    </row>
    <row r="38" spans="1:28" x14ac:dyDescent="0.25">
      <c r="A38" s="54">
        <v>2019</v>
      </c>
      <c r="B38" s="17">
        <v>5.8779154179999997</v>
      </c>
      <c r="C38" s="17">
        <v>92.021044767999996</v>
      </c>
      <c r="D38" s="17">
        <v>526.29723167700001</v>
      </c>
      <c r="E38" s="51">
        <v>1670.465180634</v>
      </c>
      <c r="I38" s="19"/>
      <c r="M38" s="5"/>
      <c r="AB38" s="18"/>
    </row>
    <row r="39" spans="1:28" x14ac:dyDescent="0.25">
      <c r="A39" s="54">
        <v>2020</v>
      </c>
      <c r="B39" s="17">
        <v>5.5713663139999996</v>
      </c>
      <c r="C39" s="17">
        <v>90.281745293</v>
      </c>
      <c r="D39" s="17">
        <v>525.51269362999994</v>
      </c>
      <c r="E39" s="51">
        <v>1648.17274389</v>
      </c>
      <c r="M39" s="5"/>
      <c r="AB39" s="18"/>
    </row>
    <row r="40" spans="1:28" ht="15" customHeight="1" x14ac:dyDescent="0.25">
      <c r="A40" s="19"/>
      <c r="B40" s="12"/>
      <c r="C40" s="12"/>
      <c r="D40" s="12"/>
      <c r="E40" s="38"/>
      <c r="G40" s="9"/>
      <c r="H40" s="9"/>
      <c r="I40" s="9"/>
      <c r="M40" s="5"/>
      <c r="AB40" s="18"/>
    </row>
    <row r="41" spans="1:28" x14ac:dyDescent="0.25">
      <c r="A41" s="9" t="s">
        <v>742</v>
      </c>
      <c r="B41" s="9"/>
      <c r="C41" s="9"/>
      <c r="D41" s="9"/>
      <c r="E41" s="9"/>
      <c r="F41" s="9"/>
      <c r="G41"/>
      <c r="H41"/>
      <c r="I41"/>
      <c r="M41" s="5"/>
      <c r="AA41" s="18"/>
      <c r="AB41" s="18"/>
    </row>
    <row r="42" spans="1:28" ht="31.5" x14ac:dyDescent="0.25">
      <c r="A42" s="122" t="s">
        <v>482</v>
      </c>
      <c r="B42" s="54" t="s">
        <v>924</v>
      </c>
      <c r="C42" s="54" t="s">
        <v>925</v>
      </c>
      <c r="D42" s="54" t="s">
        <v>926</v>
      </c>
      <c r="E42" s="54" t="s">
        <v>927</v>
      </c>
      <c r="G42" s="141" t="s">
        <v>713</v>
      </c>
      <c r="H42" s="141" t="s">
        <v>714</v>
      </c>
      <c r="I42" s="42" t="s">
        <v>699</v>
      </c>
      <c r="M42" s="5"/>
      <c r="AA42" s="18"/>
      <c r="AB42" s="18"/>
    </row>
    <row r="43" spans="1:28" x14ac:dyDescent="0.25">
      <c r="A43" s="54">
        <v>1986</v>
      </c>
      <c r="B43" s="51">
        <v>9.3364591709999996</v>
      </c>
      <c r="C43" s="51">
        <v>174.07528609600001</v>
      </c>
      <c r="D43" s="51">
        <v>1012.134087063</v>
      </c>
      <c r="E43" s="51">
        <v>2520.6301575389998</v>
      </c>
      <c r="G43" s="1" t="s">
        <v>695</v>
      </c>
      <c r="H43" s="30" t="s">
        <v>941</v>
      </c>
      <c r="I43" s="142" t="s">
        <v>716</v>
      </c>
      <c r="M43" s="5"/>
      <c r="AA43" s="18"/>
      <c r="AB43" s="18"/>
    </row>
    <row r="44" spans="1:28" x14ac:dyDescent="0.25">
      <c r="A44" s="54">
        <v>1987</v>
      </c>
      <c r="B44" s="51">
        <v>9.4216723239999993</v>
      </c>
      <c r="C44" s="51">
        <v>165.38287267800001</v>
      </c>
      <c r="D44" s="51">
        <v>1030.3204608640001</v>
      </c>
      <c r="E44" s="51">
        <v>2517.3498857710001</v>
      </c>
      <c r="G44" s="1" t="s">
        <v>696</v>
      </c>
      <c r="H44" s="30" t="s">
        <v>942</v>
      </c>
      <c r="I44" s="142" t="s">
        <v>708</v>
      </c>
      <c r="M44" s="5"/>
      <c r="AA44" s="18"/>
      <c r="AB44" s="18"/>
    </row>
    <row r="45" spans="1:28" x14ac:dyDescent="0.25">
      <c r="A45" s="54">
        <v>1988</v>
      </c>
      <c r="B45" s="51">
        <v>9.0976366080000002</v>
      </c>
      <c r="C45" s="51">
        <v>159.942171938</v>
      </c>
      <c r="D45" s="51">
        <v>1080.2027707489999</v>
      </c>
      <c r="E45" s="51">
        <v>2634.572697003</v>
      </c>
      <c r="G45" s="1" t="s">
        <v>696</v>
      </c>
      <c r="H45" s="30" t="s">
        <v>943</v>
      </c>
      <c r="I45" s="142" t="s">
        <v>711</v>
      </c>
      <c r="M45" s="5"/>
      <c r="AA45" s="18"/>
      <c r="AB45" s="18"/>
    </row>
    <row r="46" spans="1:28" x14ac:dyDescent="0.25">
      <c r="A46" s="54">
        <v>1989</v>
      </c>
      <c r="B46" s="38">
        <v>8.1748512649999991</v>
      </c>
      <c r="C46" s="38">
        <v>156.486904401</v>
      </c>
      <c r="D46" s="38">
        <v>1033.1136293300001</v>
      </c>
      <c r="E46" s="51">
        <v>2621.1089815609998</v>
      </c>
      <c r="G46" s="1" t="s">
        <v>696</v>
      </c>
      <c r="H46" s="30" t="s">
        <v>940</v>
      </c>
      <c r="I46" s="142" t="s">
        <v>719</v>
      </c>
      <c r="M46" s="5"/>
      <c r="AA46" s="18"/>
      <c r="AB46" s="18"/>
    </row>
    <row r="47" spans="1:28" x14ac:dyDescent="0.25">
      <c r="A47" s="54">
        <v>1990</v>
      </c>
      <c r="B47" s="51">
        <v>7.514993499</v>
      </c>
      <c r="C47" s="51">
        <v>154.43149367199999</v>
      </c>
      <c r="D47" s="51">
        <v>1018.178675071</v>
      </c>
      <c r="E47" s="51">
        <v>2471.912952268</v>
      </c>
      <c r="G47" s="1" t="s">
        <v>697</v>
      </c>
      <c r="H47" s="30" t="s">
        <v>938</v>
      </c>
      <c r="I47" s="142" t="s">
        <v>717</v>
      </c>
      <c r="M47" s="5"/>
      <c r="AA47" s="18"/>
      <c r="AB47" s="18"/>
    </row>
    <row r="48" spans="1:28" x14ac:dyDescent="0.25">
      <c r="A48" s="54">
        <v>1991</v>
      </c>
      <c r="B48" s="51">
        <v>7.4842115480000002</v>
      </c>
      <c r="C48" s="51">
        <v>142.82247778999999</v>
      </c>
      <c r="D48" s="51">
        <v>997.01535406799997</v>
      </c>
      <c r="E48" s="51">
        <v>2646.5051314749999</v>
      </c>
      <c r="G48" s="1" t="s">
        <v>697</v>
      </c>
      <c r="H48" s="30" t="s">
        <v>944</v>
      </c>
      <c r="I48" s="142" t="s">
        <v>708</v>
      </c>
      <c r="M48" s="5"/>
      <c r="AB48" s="18"/>
    </row>
    <row r="49" spans="1:28" x14ac:dyDescent="0.25">
      <c r="A49" s="54">
        <v>1992</v>
      </c>
      <c r="B49" s="51">
        <v>8.7052876959999992</v>
      </c>
      <c r="C49" s="51">
        <v>141.75415427600001</v>
      </c>
      <c r="D49" s="51">
        <v>1008.155003068</v>
      </c>
      <c r="E49" s="51">
        <v>2553.7335935770002</v>
      </c>
      <c r="G49" s="1" t="s">
        <v>697</v>
      </c>
      <c r="H49" s="30" t="s">
        <v>945</v>
      </c>
      <c r="I49" s="142" t="s">
        <v>716</v>
      </c>
      <c r="M49" s="5"/>
      <c r="AA49" s="18"/>
      <c r="AB49" s="18"/>
    </row>
    <row r="50" spans="1:28" x14ac:dyDescent="0.25">
      <c r="A50" s="54">
        <v>1993</v>
      </c>
      <c r="B50" s="51">
        <v>7.7067590419999998</v>
      </c>
      <c r="C50" s="51">
        <v>140.48791115099999</v>
      </c>
      <c r="D50" s="51">
        <v>997.29359544199997</v>
      </c>
      <c r="E50" s="51">
        <v>2548.234845682</v>
      </c>
      <c r="G50" s="1" t="s">
        <v>698</v>
      </c>
      <c r="H50" s="30" t="s">
        <v>928</v>
      </c>
      <c r="I50" s="142" t="s">
        <v>720</v>
      </c>
      <c r="M50" s="5"/>
      <c r="AB50" s="18"/>
    </row>
    <row r="51" spans="1:28" x14ac:dyDescent="0.25">
      <c r="A51" s="54">
        <v>1994</v>
      </c>
      <c r="B51" s="51">
        <v>8.4175186859999993</v>
      </c>
      <c r="C51" s="51">
        <v>139.778348139</v>
      </c>
      <c r="D51" s="51">
        <v>1019.1360947970001</v>
      </c>
      <c r="E51" s="51">
        <v>2632.5427088050001</v>
      </c>
      <c r="G51" s="1" t="s">
        <v>698</v>
      </c>
      <c r="H51" s="30" t="s">
        <v>946</v>
      </c>
      <c r="I51" s="143" t="s">
        <v>718</v>
      </c>
      <c r="M51" s="5"/>
      <c r="AB51" s="18"/>
    </row>
    <row r="52" spans="1:28" x14ac:dyDescent="0.25">
      <c r="A52" s="54">
        <v>1995</v>
      </c>
      <c r="B52" s="51">
        <v>7.2402903299999997</v>
      </c>
      <c r="C52" s="51">
        <v>136.395854775</v>
      </c>
      <c r="D52" s="51">
        <v>992.29362705300002</v>
      </c>
      <c r="E52" s="51">
        <v>2582.8075709780001</v>
      </c>
      <c r="M52" s="5"/>
      <c r="AB52" s="18"/>
    </row>
    <row r="53" spans="1:28" x14ac:dyDescent="0.25">
      <c r="A53" s="54">
        <v>1996</v>
      </c>
      <c r="B53" s="51">
        <v>8.6472801730000004</v>
      </c>
      <c r="C53" s="51">
        <v>125.80975835300001</v>
      </c>
      <c r="D53" s="51">
        <v>983.82922749199997</v>
      </c>
      <c r="E53" s="51">
        <v>2559.0094677299999</v>
      </c>
      <c r="M53" s="5"/>
      <c r="AB53" s="18"/>
    </row>
    <row r="54" spans="1:28" x14ac:dyDescent="0.25">
      <c r="A54" s="54">
        <v>1997</v>
      </c>
      <c r="B54" s="51">
        <v>7.8256647360000002</v>
      </c>
      <c r="C54" s="51">
        <v>127.672547149</v>
      </c>
      <c r="D54" s="51">
        <v>976.922882491</v>
      </c>
      <c r="E54" s="51">
        <v>2578.1581204590002</v>
      </c>
      <c r="M54" s="5"/>
      <c r="AB54" s="18"/>
    </row>
    <row r="55" spans="1:28" x14ac:dyDescent="0.25">
      <c r="A55" s="54">
        <v>1998</v>
      </c>
      <c r="B55" s="51">
        <v>8.3288646160000006</v>
      </c>
      <c r="C55" s="51">
        <v>119.425962398</v>
      </c>
      <c r="D55" s="51">
        <v>959.03784579800003</v>
      </c>
      <c r="E55" s="51">
        <v>2521.9192134240002</v>
      </c>
      <c r="M55" s="5"/>
      <c r="AB55" s="18"/>
    </row>
    <row r="56" spans="1:28" x14ac:dyDescent="0.25">
      <c r="A56" s="54">
        <v>1999</v>
      </c>
      <c r="B56" s="51">
        <v>7.5578233709999996</v>
      </c>
      <c r="C56" s="51">
        <v>126.033788176</v>
      </c>
      <c r="D56" s="51">
        <v>968.12438602999998</v>
      </c>
      <c r="E56" s="51">
        <v>2493.0774101480001</v>
      </c>
      <c r="M56" s="5"/>
      <c r="AB56" s="18"/>
    </row>
    <row r="57" spans="1:28" x14ac:dyDescent="0.25">
      <c r="A57" s="54">
        <v>2000</v>
      </c>
      <c r="B57" s="51">
        <v>7.8679853770000001</v>
      </c>
      <c r="C57" s="51">
        <v>117.31534966300001</v>
      </c>
      <c r="D57" s="51">
        <v>952.98797540800001</v>
      </c>
      <c r="E57" s="51">
        <v>2591.8042945279999</v>
      </c>
      <c r="M57" s="5"/>
      <c r="AB57" s="18"/>
    </row>
    <row r="58" spans="1:28" x14ac:dyDescent="0.25">
      <c r="A58" s="54">
        <v>2001</v>
      </c>
      <c r="B58" s="51">
        <v>6.7594590180000003</v>
      </c>
      <c r="C58" s="51">
        <v>121.487941538</v>
      </c>
      <c r="D58" s="51">
        <v>940.10047899100005</v>
      </c>
      <c r="E58" s="51">
        <v>2571.3080168780002</v>
      </c>
      <c r="M58" s="5"/>
      <c r="AB58" s="18"/>
    </row>
    <row r="59" spans="1:28" x14ac:dyDescent="0.25">
      <c r="A59" s="54">
        <v>2002</v>
      </c>
      <c r="B59" s="51">
        <v>6.4616294280000002</v>
      </c>
      <c r="C59" s="51">
        <v>114.306515768</v>
      </c>
      <c r="D59" s="51">
        <v>935.41386580100004</v>
      </c>
      <c r="E59" s="51">
        <v>2538.3084813750002</v>
      </c>
      <c r="M59" s="5"/>
      <c r="AB59" s="18"/>
    </row>
    <row r="60" spans="1:28" x14ac:dyDescent="0.25">
      <c r="A60" s="54">
        <v>2003</v>
      </c>
      <c r="B60" s="51">
        <v>6.9171134710000004</v>
      </c>
      <c r="C60" s="51">
        <v>114.77583991500001</v>
      </c>
      <c r="D60" s="51">
        <v>897.27207067100005</v>
      </c>
      <c r="E60" s="51">
        <v>2514.3678160919999</v>
      </c>
      <c r="M60" s="5"/>
      <c r="AB60" s="18"/>
    </row>
    <row r="61" spans="1:28" x14ac:dyDescent="0.25">
      <c r="A61" s="54">
        <v>2004</v>
      </c>
      <c r="B61" s="51">
        <v>6.7282424350000003</v>
      </c>
      <c r="C61" s="51">
        <v>110.685213257</v>
      </c>
      <c r="D61" s="51">
        <v>883.69226513000001</v>
      </c>
      <c r="E61" s="51">
        <v>2443.9210567390001</v>
      </c>
      <c r="M61" s="5"/>
      <c r="AB61" s="18"/>
    </row>
    <row r="62" spans="1:28" x14ac:dyDescent="0.25">
      <c r="A62" s="54">
        <v>2005</v>
      </c>
      <c r="B62" s="51">
        <v>6.1487297529999996</v>
      </c>
      <c r="C62" s="51">
        <v>111.762442299</v>
      </c>
      <c r="D62" s="51">
        <v>846.15505736900002</v>
      </c>
      <c r="E62" s="51">
        <v>2407.7283781420001</v>
      </c>
      <c r="M62" s="5"/>
      <c r="AB62" s="18"/>
    </row>
    <row r="63" spans="1:28" x14ac:dyDescent="0.25">
      <c r="A63" s="54">
        <v>2006</v>
      </c>
      <c r="B63" s="51">
        <v>5.9217307879999996</v>
      </c>
      <c r="C63" s="51">
        <v>107.420155966</v>
      </c>
      <c r="D63" s="51">
        <v>835.25746401499998</v>
      </c>
      <c r="E63" s="51">
        <v>2424.9356591360001</v>
      </c>
      <c r="M63" s="5"/>
      <c r="AB63" s="18"/>
    </row>
    <row r="64" spans="1:28" x14ac:dyDescent="0.25">
      <c r="A64" s="54">
        <v>2007</v>
      </c>
      <c r="B64" s="51">
        <v>5.7997582640000003</v>
      </c>
      <c r="C64" s="51">
        <v>113.605987704</v>
      </c>
      <c r="D64" s="51">
        <v>794.53544484500003</v>
      </c>
      <c r="E64" s="51">
        <v>2314.4963444109999</v>
      </c>
      <c r="M64" s="5"/>
      <c r="AB64" s="18"/>
    </row>
    <row r="65" spans="1:28" x14ac:dyDescent="0.25">
      <c r="A65" s="54">
        <v>2008</v>
      </c>
      <c r="B65" s="51">
        <v>6.2890482509999996</v>
      </c>
      <c r="C65" s="51">
        <v>103.66709961399999</v>
      </c>
      <c r="D65" s="51">
        <v>777.34113329299998</v>
      </c>
      <c r="E65" s="51">
        <v>2384.7988755460001</v>
      </c>
      <c r="M65" s="5"/>
      <c r="AB65" s="18"/>
    </row>
    <row r="66" spans="1:28" x14ac:dyDescent="0.25">
      <c r="A66" s="54">
        <v>2009</v>
      </c>
      <c r="B66" s="51">
        <v>5.7581971090000001</v>
      </c>
      <c r="C66" s="51">
        <v>107.99992741200001</v>
      </c>
      <c r="D66" s="51">
        <v>756.49724598800003</v>
      </c>
      <c r="E66" s="51">
        <v>2364.2771361549999</v>
      </c>
      <c r="M66" s="5"/>
      <c r="AB66" s="18"/>
    </row>
    <row r="67" spans="1:28" x14ac:dyDescent="0.25">
      <c r="A67" s="54">
        <v>2010</v>
      </c>
      <c r="B67" s="51">
        <v>6.6431045920000003</v>
      </c>
      <c r="C67" s="51">
        <v>103.68517168299999</v>
      </c>
      <c r="D67" s="51">
        <v>732.69513241100003</v>
      </c>
      <c r="E67" s="51">
        <v>2366.689211676</v>
      </c>
      <c r="M67" s="5"/>
      <c r="AB67" s="18"/>
    </row>
    <row r="68" spans="1:28" x14ac:dyDescent="0.25">
      <c r="A68" s="54">
        <v>2011</v>
      </c>
      <c r="B68" s="51">
        <v>6.0909195140000003</v>
      </c>
      <c r="C68" s="51">
        <v>106.096616469</v>
      </c>
      <c r="D68" s="51">
        <v>721.91456670800005</v>
      </c>
      <c r="E68" s="51">
        <v>2359.1337322680001</v>
      </c>
      <c r="M68" s="5"/>
      <c r="AB68" s="18"/>
    </row>
    <row r="69" spans="1:28" x14ac:dyDescent="0.25">
      <c r="A69" s="54">
        <v>2012</v>
      </c>
      <c r="B69" s="51">
        <v>6.1154163109999997</v>
      </c>
      <c r="C69" s="51">
        <v>104.218718721</v>
      </c>
      <c r="D69" s="51">
        <v>708.04539741799999</v>
      </c>
      <c r="E69" s="51">
        <v>2311.0060802990001</v>
      </c>
      <c r="M69" s="5"/>
      <c r="AB69" s="18"/>
    </row>
    <row r="70" spans="1:28" x14ac:dyDescent="0.25">
      <c r="A70" s="54">
        <v>2013</v>
      </c>
      <c r="B70" s="51">
        <v>4.966928534</v>
      </c>
      <c r="C70" s="51">
        <v>104.06975827399999</v>
      </c>
      <c r="D70" s="51">
        <v>681.334855608</v>
      </c>
      <c r="E70" s="51">
        <v>2307.2543530859998</v>
      </c>
      <c r="M70" s="5"/>
      <c r="AB70" s="18"/>
    </row>
    <row r="71" spans="1:28" x14ac:dyDescent="0.25">
      <c r="A71" s="54">
        <v>2014</v>
      </c>
      <c r="B71" s="51">
        <v>5.0933616129999999</v>
      </c>
      <c r="C71" s="51">
        <v>102.55438362700001</v>
      </c>
      <c r="D71" s="51">
        <v>672.32837933500002</v>
      </c>
      <c r="E71" s="51">
        <v>2329.7169876349999</v>
      </c>
      <c r="M71" s="5"/>
      <c r="AB71" s="18"/>
    </row>
    <row r="72" spans="1:28" x14ac:dyDescent="0.25">
      <c r="A72" s="54">
        <v>2015</v>
      </c>
      <c r="B72" s="51">
        <v>5.549814874</v>
      </c>
      <c r="C72" s="51">
        <v>97.888521587</v>
      </c>
      <c r="D72" s="51">
        <v>651.54662625200001</v>
      </c>
      <c r="E72" s="51">
        <v>2241.0911279000002</v>
      </c>
      <c r="I72" s="19"/>
      <c r="M72" s="5"/>
      <c r="AB72" s="18"/>
    </row>
    <row r="73" spans="1:28" x14ac:dyDescent="0.25">
      <c r="A73" s="54">
        <v>2016</v>
      </c>
      <c r="B73" s="51">
        <v>5.7362190960000001</v>
      </c>
      <c r="C73" s="51">
        <v>98.358353464000004</v>
      </c>
      <c r="D73" s="51">
        <v>644.95434246499997</v>
      </c>
      <c r="E73" s="51">
        <v>2266.9386878559999</v>
      </c>
      <c r="I73" s="19"/>
      <c r="M73" s="5"/>
      <c r="AB73" s="18"/>
    </row>
    <row r="74" spans="1:28" x14ac:dyDescent="0.25">
      <c r="A74" s="54">
        <v>2017</v>
      </c>
      <c r="B74" s="51">
        <v>5.9303170639999996</v>
      </c>
      <c r="C74" s="51">
        <v>95.477702481999998</v>
      </c>
      <c r="D74" s="51">
        <v>642.54423111000006</v>
      </c>
      <c r="E74" s="51">
        <v>2207.8715420190001</v>
      </c>
      <c r="I74" s="19"/>
      <c r="M74" s="5"/>
      <c r="AB74" s="18"/>
    </row>
    <row r="75" spans="1:28" x14ac:dyDescent="0.25">
      <c r="A75" s="54">
        <v>2018</v>
      </c>
      <c r="B75" s="51">
        <v>5.3213777860000002</v>
      </c>
      <c r="C75" s="51">
        <v>92.848925746000006</v>
      </c>
      <c r="D75" s="51">
        <v>639.82762373100002</v>
      </c>
      <c r="E75" s="51">
        <v>2195.1199897060001</v>
      </c>
      <c r="M75" s="5"/>
      <c r="AB75" s="18"/>
    </row>
    <row r="76" spans="1:28" ht="15" customHeight="1" x14ac:dyDescent="0.25">
      <c r="A76" s="54">
        <v>2019</v>
      </c>
      <c r="B76" s="51">
        <v>5.9772993630000002</v>
      </c>
      <c r="C76" s="51">
        <v>91.527903023999997</v>
      </c>
      <c r="D76" s="51">
        <v>613.51986370500003</v>
      </c>
      <c r="E76" s="51">
        <v>2184.6195641630002</v>
      </c>
      <c r="M76" s="5"/>
      <c r="AB76" s="18"/>
    </row>
    <row r="77" spans="1:28" x14ac:dyDescent="0.25">
      <c r="A77" s="54">
        <v>2020</v>
      </c>
      <c r="B77" s="51">
        <v>5.225728578</v>
      </c>
      <c r="C77" s="51">
        <v>85.868331737999995</v>
      </c>
      <c r="D77" s="51">
        <v>601.71333607500003</v>
      </c>
      <c r="E77" s="51">
        <v>2124.7076694010002</v>
      </c>
      <c r="M77" s="5"/>
      <c r="AB77" s="18"/>
    </row>
    <row r="78" spans="1:28" x14ac:dyDescent="0.25">
      <c r="A78" s="19"/>
      <c r="G78" s="9"/>
      <c r="H78" s="9"/>
      <c r="I78" s="9"/>
      <c r="M78" s="5"/>
      <c r="AB78" s="18"/>
    </row>
    <row r="79" spans="1:28" x14ac:dyDescent="0.25">
      <c r="A79" s="9" t="s">
        <v>743</v>
      </c>
      <c r="B79" s="9"/>
      <c r="C79" s="9"/>
      <c r="D79" s="9"/>
      <c r="E79" s="9"/>
      <c r="F79" s="9"/>
      <c r="M79" s="5"/>
      <c r="AB79" s="18"/>
    </row>
    <row r="80" spans="1:28" ht="31.5" x14ac:dyDescent="0.25">
      <c r="A80" s="122" t="s">
        <v>482</v>
      </c>
      <c r="B80" s="54" t="s">
        <v>924</v>
      </c>
      <c r="C80" s="54" t="s">
        <v>925</v>
      </c>
      <c r="D80" s="54" t="s">
        <v>926</v>
      </c>
      <c r="E80" s="54" t="s">
        <v>927</v>
      </c>
      <c r="G80" s="42" t="str">
        <f>G4</f>
        <v>Groupe d’âge</v>
      </c>
      <c r="H80" s="42" t="str">
        <f>H4</f>
        <v>Période</v>
      </c>
      <c r="I80" s="42" t="str">
        <f>I4</f>
        <v>VAP</v>
      </c>
      <c r="M80" s="5"/>
      <c r="AB80" s="18"/>
    </row>
    <row r="81" spans="1:28" x14ac:dyDescent="0.25">
      <c r="A81" s="54">
        <v>1986</v>
      </c>
      <c r="B81" s="51">
        <v>9.5404533960000002</v>
      </c>
      <c r="C81" s="51">
        <v>168.77478972200001</v>
      </c>
      <c r="D81" s="51">
        <v>618.61377206500003</v>
      </c>
      <c r="E81" s="51">
        <v>1258.6631536739999</v>
      </c>
      <c r="G81" s="30" t="s">
        <v>695</v>
      </c>
      <c r="H81" s="30" t="s">
        <v>938</v>
      </c>
      <c r="I81" s="142" t="s">
        <v>721</v>
      </c>
      <c r="M81" s="5"/>
      <c r="AB81" s="18"/>
    </row>
    <row r="82" spans="1:28" x14ac:dyDescent="0.25">
      <c r="A82" s="54">
        <v>1987</v>
      </c>
      <c r="B82" s="51">
        <v>8.986355885</v>
      </c>
      <c r="C82" s="51">
        <v>166.44124767</v>
      </c>
      <c r="D82" s="51">
        <v>627.43345704599994</v>
      </c>
      <c r="E82" s="51">
        <v>1292.635685537</v>
      </c>
      <c r="G82" s="30" t="s">
        <v>695</v>
      </c>
      <c r="H82" s="30" t="s">
        <v>947</v>
      </c>
      <c r="I82" s="142" t="s">
        <v>727</v>
      </c>
      <c r="M82" s="5"/>
      <c r="AB82" s="18"/>
    </row>
    <row r="83" spans="1:28" x14ac:dyDescent="0.25">
      <c r="A83" s="54">
        <v>1988</v>
      </c>
      <c r="B83" s="51">
        <v>10.267035662</v>
      </c>
      <c r="C83" s="51">
        <v>156.20595153900001</v>
      </c>
      <c r="D83" s="51">
        <v>641.70915108899999</v>
      </c>
      <c r="E83" s="51">
        <v>1287.593548087</v>
      </c>
      <c r="G83" s="30" t="s">
        <v>695</v>
      </c>
      <c r="H83" s="30" t="s">
        <v>948</v>
      </c>
      <c r="I83" s="142" t="s">
        <v>728</v>
      </c>
      <c r="M83" s="5"/>
      <c r="AB83" s="18"/>
    </row>
    <row r="84" spans="1:28" x14ac:dyDescent="0.25">
      <c r="A84" s="54">
        <v>1989</v>
      </c>
      <c r="B84" s="51">
        <v>9.8203680250000005</v>
      </c>
      <c r="C84" s="51">
        <v>156.340402431</v>
      </c>
      <c r="D84" s="51">
        <v>624.19737818099998</v>
      </c>
      <c r="E84" s="51">
        <v>1326.770674607</v>
      </c>
      <c r="G84" s="30" t="s">
        <v>695</v>
      </c>
      <c r="H84" s="30" t="s">
        <v>949</v>
      </c>
      <c r="I84" s="142" t="s">
        <v>729</v>
      </c>
      <c r="M84" s="5"/>
      <c r="AB84" s="18"/>
    </row>
    <row r="85" spans="1:28" x14ac:dyDescent="0.25">
      <c r="A85" s="54">
        <v>1990</v>
      </c>
      <c r="B85" s="51">
        <v>9.1348181390000001</v>
      </c>
      <c r="C85" s="51">
        <v>146.28240038300001</v>
      </c>
      <c r="D85" s="51">
        <v>618.298287147</v>
      </c>
      <c r="E85" s="51">
        <v>1295.970899226</v>
      </c>
      <c r="G85" s="30" t="s">
        <v>696</v>
      </c>
      <c r="H85" s="30" t="s">
        <v>950</v>
      </c>
      <c r="I85" s="142" t="s">
        <v>722</v>
      </c>
      <c r="M85" s="5"/>
      <c r="AB85" s="18"/>
    </row>
    <row r="86" spans="1:28" x14ac:dyDescent="0.25">
      <c r="A86" s="54">
        <v>1991</v>
      </c>
      <c r="B86" s="51">
        <v>8.3243417730000004</v>
      </c>
      <c r="C86" s="51">
        <v>141.943328622</v>
      </c>
      <c r="D86" s="51">
        <v>639.98393193000004</v>
      </c>
      <c r="E86" s="51">
        <v>1345.0635152269999</v>
      </c>
      <c r="G86" s="30" t="s">
        <v>696</v>
      </c>
      <c r="H86" s="30" t="s">
        <v>951</v>
      </c>
      <c r="I86" s="142" t="s">
        <v>725</v>
      </c>
      <c r="M86" s="5"/>
      <c r="AB86" s="18"/>
    </row>
    <row r="87" spans="1:28" x14ac:dyDescent="0.25">
      <c r="A87" s="54">
        <v>1992</v>
      </c>
      <c r="B87" s="51">
        <v>9.6097254200000002</v>
      </c>
      <c r="C87" s="51">
        <v>142.41954806300001</v>
      </c>
      <c r="D87" s="51">
        <v>637.22343311300006</v>
      </c>
      <c r="E87" s="51">
        <v>1267.046375402</v>
      </c>
      <c r="G87" s="30" t="s">
        <v>697</v>
      </c>
      <c r="H87" s="30" t="s">
        <v>935</v>
      </c>
      <c r="I87" s="142" t="s">
        <v>723</v>
      </c>
      <c r="M87" s="5"/>
      <c r="AB87" s="18"/>
    </row>
    <row r="88" spans="1:28" x14ac:dyDescent="0.25">
      <c r="A88" s="54">
        <v>1993</v>
      </c>
      <c r="B88" s="51">
        <v>9.3683941819999994</v>
      </c>
      <c r="C88" s="51">
        <v>139.22935483500001</v>
      </c>
      <c r="D88" s="51">
        <v>654.76077748099999</v>
      </c>
      <c r="E88" s="51">
        <v>1325.2513504139999</v>
      </c>
      <c r="G88" s="30" t="s">
        <v>697</v>
      </c>
      <c r="H88" s="30" t="s">
        <v>936</v>
      </c>
      <c r="I88" s="142" t="s">
        <v>726</v>
      </c>
      <c r="M88" s="5"/>
      <c r="AB88" s="18"/>
    </row>
    <row r="89" spans="1:28" x14ac:dyDescent="0.25">
      <c r="A89" s="54">
        <v>1994</v>
      </c>
      <c r="B89" s="51">
        <v>8.2692725730000003</v>
      </c>
      <c r="C89" s="51">
        <v>141.405721234</v>
      </c>
      <c r="D89" s="51">
        <v>655.70330736799997</v>
      </c>
      <c r="E89" s="51">
        <v>1362.7033087259999</v>
      </c>
      <c r="G89" s="30" t="s">
        <v>697</v>
      </c>
      <c r="H89" s="30" t="s">
        <v>937</v>
      </c>
      <c r="I89" s="142" t="s">
        <v>716</v>
      </c>
      <c r="M89" s="5"/>
      <c r="AB89" s="18"/>
    </row>
    <row r="90" spans="1:28" x14ac:dyDescent="0.25">
      <c r="A90" s="54">
        <v>1995</v>
      </c>
      <c r="B90" s="51">
        <v>8.9949852959999994</v>
      </c>
      <c r="C90" s="51">
        <v>137.38162012800001</v>
      </c>
      <c r="D90" s="51">
        <v>649.20544912499997</v>
      </c>
      <c r="E90" s="51">
        <v>1397.025687247</v>
      </c>
      <c r="G90" s="30" t="s">
        <v>698</v>
      </c>
      <c r="H90" s="30" t="s">
        <v>938</v>
      </c>
      <c r="I90" s="142" t="s">
        <v>724</v>
      </c>
      <c r="M90" s="5"/>
      <c r="AB90" s="18"/>
    </row>
    <row r="91" spans="1:28" x14ac:dyDescent="0.25">
      <c r="A91" s="54">
        <v>1996</v>
      </c>
      <c r="B91" s="51">
        <v>9.0974092639999995</v>
      </c>
      <c r="C91" s="51">
        <v>136.83462109000001</v>
      </c>
      <c r="D91" s="51">
        <v>655.33243859000004</v>
      </c>
      <c r="E91" s="51">
        <v>1361.2362048959999</v>
      </c>
      <c r="G91" s="30" t="s">
        <v>698</v>
      </c>
      <c r="H91" s="30" t="s">
        <v>952</v>
      </c>
      <c r="I91" s="142" t="s">
        <v>709</v>
      </c>
      <c r="M91" s="5"/>
      <c r="AB91" s="18"/>
    </row>
    <row r="92" spans="1:28" x14ac:dyDescent="0.25">
      <c r="A92" s="54">
        <v>1997</v>
      </c>
      <c r="B92" s="51">
        <v>8.4318894679999996</v>
      </c>
      <c r="C92" s="51">
        <v>121.620182728</v>
      </c>
      <c r="D92" s="51">
        <v>637.35583976099997</v>
      </c>
      <c r="E92" s="51">
        <v>1355.6330966989999</v>
      </c>
      <c r="M92" s="5"/>
      <c r="AB92" s="18"/>
    </row>
    <row r="93" spans="1:28" x14ac:dyDescent="0.25">
      <c r="A93" s="54">
        <v>1998</v>
      </c>
      <c r="B93" s="51">
        <v>8.6327199960000005</v>
      </c>
      <c r="C93" s="51">
        <v>127.49675572300001</v>
      </c>
      <c r="D93" s="51">
        <v>639.39650651500006</v>
      </c>
      <c r="E93" s="51">
        <v>1369.146589962</v>
      </c>
      <c r="M93" s="5"/>
      <c r="AB93" s="18"/>
    </row>
    <row r="94" spans="1:28" x14ac:dyDescent="0.25">
      <c r="A94" s="54">
        <v>1999</v>
      </c>
      <c r="B94" s="51">
        <v>8.6505002560000008</v>
      </c>
      <c r="C94" s="51">
        <v>124.728048771</v>
      </c>
      <c r="D94" s="51">
        <v>646.75585903000001</v>
      </c>
      <c r="E94" s="51">
        <v>1442.7647038959999</v>
      </c>
      <c r="M94" s="5"/>
      <c r="AB94" s="18"/>
    </row>
    <row r="95" spans="1:28" x14ac:dyDescent="0.25">
      <c r="A95" s="54">
        <v>2000</v>
      </c>
      <c r="B95" s="51">
        <v>8.2640397710000002</v>
      </c>
      <c r="C95" s="51">
        <v>125.71636381899999</v>
      </c>
      <c r="D95" s="51">
        <v>651.98917066399997</v>
      </c>
      <c r="E95" s="51">
        <v>1459.8709235040001</v>
      </c>
      <c r="M95" s="5"/>
      <c r="AB95" s="18"/>
    </row>
    <row r="96" spans="1:28" x14ac:dyDescent="0.25">
      <c r="A96" s="54">
        <v>2001</v>
      </c>
      <c r="B96" s="51">
        <v>8.4730183310000005</v>
      </c>
      <c r="C96" s="51">
        <v>117.900047632</v>
      </c>
      <c r="D96" s="51">
        <v>645.63110699100002</v>
      </c>
      <c r="E96" s="51">
        <v>1511.2703784810001</v>
      </c>
      <c r="M96" s="5"/>
      <c r="AB96" s="18"/>
    </row>
    <row r="97" spans="1:28" x14ac:dyDescent="0.25">
      <c r="A97" s="54">
        <v>2002</v>
      </c>
      <c r="B97" s="51">
        <v>8.0347612989999995</v>
      </c>
      <c r="C97" s="51">
        <v>119.114341577</v>
      </c>
      <c r="D97" s="51">
        <v>642.51332301900004</v>
      </c>
      <c r="E97" s="51">
        <v>1431.1601057810001</v>
      </c>
      <c r="M97" s="5"/>
      <c r="AB97" s="18"/>
    </row>
    <row r="98" spans="1:28" x14ac:dyDescent="0.25">
      <c r="A98" s="54">
        <v>2003</v>
      </c>
      <c r="B98" s="51">
        <v>7.1895412890000001</v>
      </c>
      <c r="C98" s="51">
        <v>119.077416781</v>
      </c>
      <c r="D98" s="51">
        <v>631.12576308200005</v>
      </c>
      <c r="E98" s="51">
        <v>1427.660265796</v>
      </c>
      <c r="M98" s="5"/>
      <c r="AB98" s="18"/>
    </row>
    <row r="99" spans="1:28" x14ac:dyDescent="0.25">
      <c r="A99" s="54">
        <v>2004</v>
      </c>
      <c r="B99" s="51">
        <v>7.8697213389999998</v>
      </c>
      <c r="C99" s="51">
        <v>116.43716612599999</v>
      </c>
      <c r="D99" s="51">
        <v>627.28880804200003</v>
      </c>
      <c r="E99" s="51">
        <v>1424.983850438</v>
      </c>
      <c r="M99" s="5"/>
      <c r="AB99" s="18"/>
    </row>
    <row r="100" spans="1:28" x14ac:dyDescent="0.25">
      <c r="A100" s="54">
        <v>2005</v>
      </c>
      <c r="B100" s="51">
        <v>6.9921763959999996</v>
      </c>
      <c r="C100" s="51">
        <v>116.113051107</v>
      </c>
      <c r="D100" s="51">
        <v>612.22671708500002</v>
      </c>
      <c r="E100" s="51">
        <v>1463.6487536090001</v>
      </c>
      <c r="M100" s="5"/>
      <c r="AB100" s="18"/>
    </row>
    <row r="101" spans="1:28" x14ac:dyDescent="0.25">
      <c r="A101" s="54">
        <v>2006</v>
      </c>
      <c r="B101" s="51">
        <v>6.0446276689999996</v>
      </c>
      <c r="C101" s="51">
        <v>111.066283789</v>
      </c>
      <c r="D101" s="51">
        <v>591.497421315</v>
      </c>
      <c r="E101" s="51">
        <v>1369.81016942</v>
      </c>
      <c r="M101" s="5"/>
      <c r="AB101" s="18"/>
    </row>
    <row r="102" spans="1:28" x14ac:dyDescent="0.25">
      <c r="A102" s="54">
        <v>2007</v>
      </c>
      <c r="B102" s="51">
        <v>6.7124742179999997</v>
      </c>
      <c r="C102" s="51">
        <v>106.957851187</v>
      </c>
      <c r="D102" s="51">
        <v>573.09637113199994</v>
      </c>
      <c r="E102" s="51">
        <v>1456.057710975</v>
      </c>
      <c r="M102" s="5"/>
      <c r="AB102" s="18"/>
    </row>
    <row r="103" spans="1:28" x14ac:dyDescent="0.25">
      <c r="A103" s="54">
        <v>2008</v>
      </c>
      <c r="B103" s="51">
        <v>6.7244380069999998</v>
      </c>
      <c r="C103" s="51">
        <v>110.69294925299999</v>
      </c>
      <c r="D103" s="51">
        <v>567.30162302899998</v>
      </c>
      <c r="E103" s="51">
        <v>1401.393772099</v>
      </c>
      <c r="M103" s="5"/>
    </row>
    <row r="104" spans="1:28" x14ac:dyDescent="0.25">
      <c r="A104" s="54">
        <v>2009</v>
      </c>
      <c r="B104" s="51">
        <v>6.7709761349999997</v>
      </c>
      <c r="C104" s="51">
        <v>106.287097249</v>
      </c>
      <c r="D104" s="51">
        <v>541.56855985200002</v>
      </c>
      <c r="E104" s="51">
        <v>1420.9890031739999</v>
      </c>
      <c r="M104" s="5"/>
    </row>
    <row r="105" spans="1:28" x14ac:dyDescent="0.25">
      <c r="A105" s="54">
        <v>2010</v>
      </c>
      <c r="B105" s="51">
        <v>6.9556781169999997</v>
      </c>
      <c r="C105" s="51">
        <v>108.889102397</v>
      </c>
      <c r="D105" s="51">
        <v>533.92334170200002</v>
      </c>
      <c r="E105" s="51">
        <v>1430.340440511</v>
      </c>
      <c r="M105" s="5"/>
    </row>
    <row r="106" spans="1:28" x14ac:dyDescent="0.25">
      <c r="A106" s="54">
        <v>2011</v>
      </c>
      <c r="B106" s="51">
        <v>6.1844448840000004</v>
      </c>
      <c r="C106" s="51">
        <v>105.367327957</v>
      </c>
      <c r="D106" s="51">
        <v>527.78850036599999</v>
      </c>
      <c r="E106" s="51">
        <v>1442.3179957570001</v>
      </c>
      <c r="M106" s="5"/>
    </row>
    <row r="107" spans="1:28" x14ac:dyDescent="0.25">
      <c r="A107" s="54">
        <v>2012</v>
      </c>
      <c r="B107" s="51">
        <v>6.5331121909999998</v>
      </c>
      <c r="C107" s="51">
        <v>110.82377164899999</v>
      </c>
      <c r="D107" s="51">
        <v>510.31245628699997</v>
      </c>
      <c r="E107" s="51">
        <v>1416.917003601</v>
      </c>
      <c r="M107" s="5"/>
    </row>
    <row r="108" spans="1:28" x14ac:dyDescent="0.25">
      <c r="A108" s="54">
        <v>2013</v>
      </c>
      <c r="B108" s="51">
        <v>7.1850915659999997</v>
      </c>
      <c r="C108" s="51">
        <v>99.916028549999993</v>
      </c>
      <c r="D108" s="51">
        <v>516.81483861000004</v>
      </c>
      <c r="E108" s="51">
        <v>1385.8941313810001</v>
      </c>
      <c r="M108" s="5"/>
    </row>
    <row r="109" spans="1:28" x14ac:dyDescent="0.25">
      <c r="A109" s="54">
        <v>2014</v>
      </c>
      <c r="B109" s="51">
        <v>6.6400024999999996</v>
      </c>
      <c r="C109" s="51">
        <v>106.42404714</v>
      </c>
      <c r="D109" s="51">
        <v>488.49835540999999</v>
      </c>
      <c r="E109" s="51">
        <v>1399.2287851210001</v>
      </c>
      <c r="M109" s="5"/>
    </row>
    <row r="110" spans="1:28" x14ac:dyDescent="0.25">
      <c r="A110" s="54">
        <v>2015</v>
      </c>
      <c r="B110" s="51">
        <v>7.6396721559999996</v>
      </c>
      <c r="C110" s="51">
        <v>103.860429177</v>
      </c>
      <c r="D110" s="51">
        <v>495.61035288800002</v>
      </c>
      <c r="E110" s="51">
        <v>1391.1935438200001</v>
      </c>
      <c r="M110" s="5"/>
    </row>
    <row r="111" spans="1:28" x14ac:dyDescent="0.25">
      <c r="A111" s="54">
        <v>2016</v>
      </c>
      <c r="B111" s="51">
        <v>6.6477469210000004</v>
      </c>
      <c r="C111" s="51">
        <v>101.941844652</v>
      </c>
      <c r="D111" s="51">
        <v>498.04189624499998</v>
      </c>
      <c r="E111" s="51">
        <v>1408.2087318920001</v>
      </c>
      <c r="M111" s="5"/>
    </row>
    <row r="112" spans="1:28" x14ac:dyDescent="0.25">
      <c r="A112" s="54">
        <v>2017</v>
      </c>
      <c r="B112" s="51">
        <v>5.7728915030000003</v>
      </c>
      <c r="C112" s="51">
        <v>97.511576683000001</v>
      </c>
      <c r="D112" s="51">
        <v>478.68978513600001</v>
      </c>
      <c r="E112" s="51">
        <v>1421.9437574819999</v>
      </c>
      <c r="M112" s="5"/>
    </row>
    <row r="113" spans="1:13" x14ac:dyDescent="0.25">
      <c r="A113" s="54">
        <v>2018</v>
      </c>
      <c r="B113" s="51">
        <v>6.884169794</v>
      </c>
      <c r="C113" s="51">
        <v>96.063890014999998</v>
      </c>
      <c r="D113" s="51">
        <v>470.15203224599998</v>
      </c>
      <c r="E113" s="51">
        <v>1376.4738432730001</v>
      </c>
      <c r="M113" s="5"/>
    </row>
    <row r="114" spans="1:13" x14ac:dyDescent="0.25">
      <c r="A114" s="54">
        <v>2019</v>
      </c>
      <c r="B114" s="51">
        <v>5.7743388380000003</v>
      </c>
      <c r="C114" s="51">
        <v>92.498288278999993</v>
      </c>
      <c r="D114" s="51">
        <v>446.92722228999997</v>
      </c>
      <c r="E114" s="51">
        <v>1326.8701581299999</v>
      </c>
      <c r="M114" s="5"/>
    </row>
    <row r="115" spans="1:13" x14ac:dyDescent="0.25">
      <c r="A115" s="54">
        <v>2020</v>
      </c>
      <c r="B115" s="51">
        <v>5.932113567</v>
      </c>
      <c r="C115" s="51">
        <v>94.539272390999997</v>
      </c>
      <c r="D115" s="51">
        <v>456.09448518200003</v>
      </c>
      <c r="E115" s="51">
        <v>1326.7704854430001</v>
      </c>
      <c r="M115" s="5"/>
    </row>
    <row r="116" spans="1:13" x14ac:dyDescent="0.25">
      <c r="A116" s="6" t="s">
        <v>953</v>
      </c>
    </row>
    <row r="117" spans="1:13" x14ac:dyDescent="0.25">
      <c r="A117" s="6" t="s">
        <v>954</v>
      </c>
    </row>
    <row r="118" spans="1:13" x14ac:dyDescent="0.25">
      <c r="A118" s="6" t="s">
        <v>955</v>
      </c>
    </row>
    <row r="119" spans="1:13" x14ac:dyDescent="0.25">
      <c r="A119" s="7" t="s">
        <v>956</v>
      </c>
    </row>
    <row r="120" spans="1:13" x14ac:dyDescent="0.25">
      <c r="A120" s="6" t="s">
        <v>957</v>
      </c>
    </row>
    <row r="121" spans="1:13" x14ac:dyDescent="0.25">
      <c r="A121" s="6" t="s">
        <v>740</v>
      </c>
    </row>
    <row r="145" spans="1:1" x14ac:dyDescent="0.25">
      <c r="A145" s="16"/>
    </row>
    <row r="146" spans="1:1" x14ac:dyDescent="0.25">
      <c r="A146" s="16"/>
    </row>
    <row r="147" spans="1:1" x14ac:dyDescent="0.25">
      <c r="A147" s="16"/>
    </row>
  </sheetData>
  <phoneticPr fontId="1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3927-356D-4311-A2CC-D819ECE1FEE7}">
  <sheetPr codeName="Sheet3"/>
  <dimension ref="A1:I45"/>
  <sheetViews>
    <sheetView zoomScale="85" zoomScaleNormal="85" workbookViewId="0"/>
  </sheetViews>
  <sheetFormatPr defaultColWidth="9.140625" defaultRowHeight="15.75" x14ac:dyDescent="0.25"/>
  <cols>
    <col min="1" max="2" width="10.28515625" style="5" customWidth="1"/>
    <col min="3" max="3" width="26.28515625" style="5" bestFit="1" customWidth="1"/>
    <col min="4" max="9" width="9.140625" style="5"/>
    <col min="10" max="10" width="10.7109375" style="5" bestFit="1" customWidth="1"/>
    <col min="11" max="16384" width="9.140625" style="5"/>
  </cols>
  <sheetData>
    <row r="1" spans="1:9" x14ac:dyDescent="0.25">
      <c r="A1" s="5" t="s">
        <v>879</v>
      </c>
    </row>
    <row r="2" spans="1:9" x14ac:dyDescent="0.25">
      <c r="I2" s="9"/>
    </row>
    <row r="3" spans="1:9" ht="62.25" customHeight="1" x14ac:dyDescent="0.25">
      <c r="A3" s="117" t="s">
        <v>271</v>
      </c>
      <c r="B3" s="117" t="s">
        <v>48</v>
      </c>
      <c r="C3" s="117" t="s">
        <v>860</v>
      </c>
    </row>
    <row r="4" spans="1:9" x14ac:dyDescent="0.25">
      <c r="A4" s="2">
        <v>2020</v>
      </c>
      <c r="B4" s="2" t="s">
        <v>413</v>
      </c>
      <c r="C4" s="17">
        <v>4.9000000000000004</v>
      </c>
    </row>
    <row r="5" spans="1:9" x14ac:dyDescent="0.25">
      <c r="A5" s="2">
        <v>2020</v>
      </c>
      <c r="B5" s="2" t="s">
        <v>414</v>
      </c>
      <c r="C5" s="17">
        <v>4.7</v>
      </c>
    </row>
    <row r="6" spans="1:9" x14ac:dyDescent="0.25">
      <c r="A6" s="2">
        <v>2020</v>
      </c>
      <c r="B6" s="2" t="s">
        <v>415</v>
      </c>
      <c r="C6" s="17">
        <v>-6</v>
      </c>
    </row>
    <row r="7" spans="1:9" x14ac:dyDescent="0.25">
      <c r="A7" s="2">
        <v>2020</v>
      </c>
      <c r="B7" s="2" t="s">
        <v>416</v>
      </c>
      <c r="C7" s="17">
        <v>-36</v>
      </c>
    </row>
    <row r="8" spans="1:9" x14ac:dyDescent="0.25">
      <c r="A8" s="2">
        <v>2020</v>
      </c>
      <c r="B8" s="2" t="s">
        <v>417</v>
      </c>
      <c r="C8" s="17">
        <v>-34</v>
      </c>
    </row>
    <row r="9" spans="1:9" x14ac:dyDescent="0.25">
      <c r="A9" s="2">
        <v>2020</v>
      </c>
      <c r="B9" s="2" t="s">
        <v>418</v>
      </c>
      <c r="C9" s="17">
        <v>-7.3999999999999995</v>
      </c>
    </row>
    <row r="10" spans="1:9" x14ac:dyDescent="0.25">
      <c r="A10" s="2">
        <v>2020</v>
      </c>
      <c r="B10" s="2" t="s">
        <v>419</v>
      </c>
      <c r="C10" s="17">
        <v>-7.1999999999999993</v>
      </c>
    </row>
    <row r="11" spans="1:9" x14ac:dyDescent="0.25">
      <c r="A11" s="2">
        <v>2020</v>
      </c>
      <c r="B11" s="2" t="s">
        <v>420</v>
      </c>
      <c r="C11" s="17">
        <v>-3.3000000000000003</v>
      </c>
    </row>
    <row r="12" spans="1:9" x14ac:dyDescent="0.25">
      <c r="A12" s="2">
        <v>2020</v>
      </c>
      <c r="B12" s="2" t="s">
        <v>421</v>
      </c>
      <c r="C12" s="17">
        <v>0.6</v>
      </c>
    </row>
    <row r="13" spans="1:9" x14ac:dyDescent="0.25">
      <c r="A13" s="2">
        <v>2020</v>
      </c>
      <c r="B13" s="2" t="s">
        <v>422</v>
      </c>
      <c r="C13" s="17">
        <v>-6.9</v>
      </c>
    </row>
    <row r="14" spans="1:9" x14ac:dyDescent="0.25">
      <c r="A14" s="2">
        <v>2020</v>
      </c>
      <c r="B14" s="2" t="s">
        <v>423</v>
      </c>
      <c r="C14" s="17">
        <v>0.89999999999999991</v>
      </c>
    </row>
    <row r="15" spans="1:9" x14ac:dyDescent="0.25">
      <c r="A15" s="2">
        <v>2020</v>
      </c>
      <c r="B15" s="2" t="s">
        <v>424</v>
      </c>
      <c r="C15" s="17">
        <v>11</v>
      </c>
    </row>
    <row r="16" spans="1:9" x14ac:dyDescent="0.25">
      <c r="A16" s="2">
        <v>2021</v>
      </c>
      <c r="B16" s="2" t="s">
        <v>425</v>
      </c>
      <c r="C16" s="17">
        <v>-4.5999999999999996</v>
      </c>
    </row>
    <row r="17" spans="1:3" x14ac:dyDescent="0.25">
      <c r="A17" s="2">
        <v>2021</v>
      </c>
      <c r="B17" s="2" t="s">
        <v>426</v>
      </c>
      <c r="C17" s="17">
        <v>0</v>
      </c>
    </row>
    <row r="18" spans="1:3" x14ac:dyDescent="0.25">
      <c r="A18" s="2">
        <v>2021</v>
      </c>
      <c r="B18" s="2" t="s">
        <v>427</v>
      </c>
      <c r="C18" s="17">
        <v>16</v>
      </c>
    </row>
    <row r="19" spans="1:3" x14ac:dyDescent="0.25">
      <c r="A19" s="2">
        <v>2021</v>
      </c>
      <c r="B19" s="2" t="s">
        <v>428</v>
      </c>
      <c r="C19" s="17">
        <v>-4.3</v>
      </c>
    </row>
    <row r="20" spans="1:3" x14ac:dyDescent="0.25">
      <c r="A20" s="2">
        <v>2021</v>
      </c>
      <c r="B20" s="2" t="s">
        <v>429</v>
      </c>
      <c r="C20" s="17">
        <v>-8.1</v>
      </c>
    </row>
    <row r="21" spans="1:3" x14ac:dyDescent="0.25">
      <c r="A21" s="2">
        <v>2021</v>
      </c>
      <c r="B21" s="2" t="s">
        <v>430</v>
      </c>
      <c r="C21" s="17">
        <v>13</v>
      </c>
    </row>
    <row r="22" spans="1:3" ht="15" customHeight="1" x14ac:dyDescent="0.25">
      <c r="A22" s="2">
        <v>2021</v>
      </c>
      <c r="B22" s="2" t="s">
        <v>431</v>
      </c>
      <c r="C22" s="17">
        <v>-2.2999999999999998</v>
      </c>
    </row>
    <row r="23" spans="1:3" x14ac:dyDescent="0.25">
      <c r="A23" s="2">
        <v>2021</v>
      </c>
      <c r="B23" s="2" t="s">
        <v>432</v>
      </c>
      <c r="C23" s="17">
        <v>5.2</v>
      </c>
    </row>
    <row r="24" spans="1:3" x14ac:dyDescent="0.25">
      <c r="A24" s="2">
        <v>2021</v>
      </c>
      <c r="B24" s="2" t="s">
        <v>433</v>
      </c>
      <c r="C24" s="17">
        <v>6.3</v>
      </c>
    </row>
    <row r="25" spans="1:3" ht="15" customHeight="1" x14ac:dyDescent="0.25">
      <c r="A25" s="2">
        <v>2021</v>
      </c>
      <c r="B25" s="2" t="s">
        <v>434</v>
      </c>
      <c r="C25" s="17">
        <v>-4.9000000000000004</v>
      </c>
    </row>
    <row r="26" spans="1:3" ht="15" customHeight="1" x14ac:dyDescent="0.25">
      <c r="A26" s="2">
        <v>2021</v>
      </c>
      <c r="B26" s="2" t="s">
        <v>435</v>
      </c>
      <c r="C26" s="17">
        <v>6.5</v>
      </c>
    </row>
    <row r="27" spans="1:3" x14ac:dyDescent="0.25">
      <c r="A27" s="2">
        <v>2021</v>
      </c>
      <c r="B27" s="2" t="s">
        <v>436</v>
      </c>
      <c r="C27" s="17">
        <v>7.7</v>
      </c>
    </row>
    <row r="28" spans="1:3" x14ac:dyDescent="0.25">
      <c r="A28" s="2">
        <v>2022</v>
      </c>
      <c r="B28" s="2" t="s">
        <v>437</v>
      </c>
      <c r="C28" s="17">
        <v>-0.8</v>
      </c>
    </row>
    <row r="29" spans="1:3" x14ac:dyDescent="0.25">
      <c r="A29" s="2">
        <v>2022</v>
      </c>
      <c r="B29" s="2" t="s">
        <v>438</v>
      </c>
      <c r="C29" s="17">
        <v>16</v>
      </c>
    </row>
    <row r="30" spans="1:3" x14ac:dyDescent="0.25">
      <c r="A30" s="2">
        <v>2022</v>
      </c>
      <c r="B30" s="2" t="s">
        <v>439</v>
      </c>
      <c r="C30" s="17">
        <v>27</v>
      </c>
    </row>
    <row r="31" spans="1:3" x14ac:dyDescent="0.25">
      <c r="A31" s="2">
        <v>2022</v>
      </c>
      <c r="B31" s="2" t="s">
        <v>440</v>
      </c>
      <c r="C31" s="17">
        <v>5.5</v>
      </c>
    </row>
    <row r="32" spans="1:3" x14ac:dyDescent="0.25">
      <c r="A32" s="2">
        <v>2022</v>
      </c>
      <c r="B32" s="2" t="s">
        <v>441</v>
      </c>
      <c r="C32" s="17">
        <v>7.5</v>
      </c>
    </row>
    <row r="33" spans="1:6" x14ac:dyDescent="0.25">
      <c r="A33" s="2">
        <v>2022</v>
      </c>
      <c r="B33" s="2" t="s">
        <v>442</v>
      </c>
      <c r="C33" s="17">
        <v>21</v>
      </c>
    </row>
    <row r="34" spans="1:6" x14ac:dyDescent="0.25">
      <c r="A34" s="2">
        <v>2022</v>
      </c>
      <c r="B34" s="2" t="s">
        <v>443</v>
      </c>
      <c r="C34" s="17">
        <v>-2.4</v>
      </c>
    </row>
    <row r="35" spans="1:6" x14ac:dyDescent="0.25">
      <c r="A35" s="2">
        <v>2022</v>
      </c>
      <c r="B35" s="2" t="s">
        <v>444</v>
      </c>
      <c r="C35" s="17">
        <v>20</v>
      </c>
    </row>
    <row r="36" spans="1:6" x14ac:dyDescent="0.25">
      <c r="A36" s="2">
        <v>2022</v>
      </c>
      <c r="B36" s="2" t="s">
        <v>445</v>
      </c>
      <c r="C36" s="17">
        <v>14.000000000000002</v>
      </c>
    </row>
    <row r="37" spans="1:6" x14ac:dyDescent="0.25">
      <c r="A37" s="2">
        <v>2022</v>
      </c>
      <c r="B37" s="2" t="s">
        <v>446</v>
      </c>
      <c r="C37" s="17">
        <v>0.8</v>
      </c>
    </row>
    <row r="38" spans="1:6" x14ac:dyDescent="0.25">
      <c r="A38" s="2">
        <v>2022</v>
      </c>
      <c r="B38" s="2" t="s">
        <v>447</v>
      </c>
      <c r="C38" s="17">
        <v>14.000000000000002</v>
      </c>
    </row>
    <row r="39" spans="1:6" x14ac:dyDescent="0.25">
      <c r="A39" s="2">
        <v>2022</v>
      </c>
      <c r="B39" s="2" t="s">
        <v>448</v>
      </c>
      <c r="C39" s="17">
        <v>10</v>
      </c>
    </row>
    <row r="40" spans="1:6" x14ac:dyDescent="0.25">
      <c r="A40" s="9" t="s">
        <v>615</v>
      </c>
    </row>
    <row r="41" spans="1:6" x14ac:dyDescent="0.25">
      <c r="A41" s="5" t="s">
        <v>595</v>
      </c>
    </row>
    <row r="42" spans="1:6" x14ac:dyDescent="0.25">
      <c r="A42" s="5" t="s">
        <v>597</v>
      </c>
    </row>
    <row r="43" spans="1:6" ht="15" customHeight="1" x14ac:dyDescent="0.25">
      <c r="A43" s="5" t="s">
        <v>870</v>
      </c>
    </row>
    <row r="44" spans="1:6" x14ac:dyDescent="0.25">
      <c r="A44" s="5" t="s">
        <v>880</v>
      </c>
    </row>
    <row r="45" spans="1:6" x14ac:dyDescent="0.25">
      <c r="F45" s="133"/>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3229-33F0-4BFE-9C4F-5B2E2E5C4ED7}">
  <sheetPr codeName="Sheet30"/>
  <dimension ref="A1:V20"/>
  <sheetViews>
    <sheetView zoomScale="85" zoomScaleNormal="85" workbookViewId="0"/>
  </sheetViews>
  <sheetFormatPr defaultColWidth="9.140625" defaultRowHeight="15.75" x14ac:dyDescent="0.25"/>
  <cols>
    <col min="1" max="16" width="14.5703125" style="5" customWidth="1"/>
    <col min="17" max="31" width="10.28515625" style="5" customWidth="1"/>
    <col min="32" max="16384" width="9.140625" style="5"/>
  </cols>
  <sheetData>
    <row r="1" spans="1:22" x14ac:dyDescent="0.25">
      <c r="A1" s="5" t="s">
        <v>1012</v>
      </c>
    </row>
    <row r="3" spans="1:22" ht="47.25" x14ac:dyDescent="0.25">
      <c r="A3" s="135" t="s">
        <v>271</v>
      </c>
      <c r="B3" s="135" t="s">
        <v>958</v>
      </c>
      <c r="C3" s="135" t="s">
        <v>959</v>
      </c>
      <c r="D3" s="135" t="s">
        <v>960</v>
      </c>
      <c r="E3" s="135" t="s">
        <v>961</v>
      </c>
      <c r="F3" s="135" t="s">
        <v>962</v>
      </c>
      <c r="G3" s="135" t="s">
        <v>963</v>
      </c>
      <c r="H3" s="135" t="s">
        <v>964</v>
      </c>
      <c r="I3" s="135" t="s">
        <v>965</v>
      </c>
      <c r="J3" s="135" t="s">
        <v>966</v>
      </c>
      <c r="K3" s="135" t="s">
        <v>967</v>
      </c>
      <c r="L3" s="135" t="s">
        <v>968</v>
      </c>
      <c r="M3" s="135" t="s">
        <v>969</v>
      </c>
      <c r="N3" s="135" t="s">
        <v>970</v>
      </c>
      <c r="O3" s="144" t="s">
        <v>971</v>
      </c>
      <c r="P3" s="144" t="s">
        <v>972</v>
      </c>
    </row>
    <row r="4" spans="1:22" x14ac:dyDescent="0.25">
      <c r="A4" s="2" t="s">
        <v>670</v>
      </c>
      <c r="B4" s="17">
        <v>50.6</v>
      </c>
      <c r="C4" s="17">
        <v>50.4</v>
      </c>
      <c r="D4" s="17">
        <v>50.9</v>
      </c>
      <c r="E4" s="17">
        <v>75.400000000000006</v>
      </c>
      <c r="F4" s="17">
        <v>74.599999999999994</v>
      </c>
      <c r="G4" s="17">
        <v>76.099999999999994</v>
      </c>
      <c r="H4" s="17">
        <v>57.4</v>
      </c>
      <c r="I4" s="17">
        <v>56.9</v>
      </c>
      <c r="J4" s="17">
        <v>57.8</v>
      </c>
      <c r="K4" s="17">
        <v>48.6</v>
      </c>
      <c r="L4" s="17">
        <v>48.3</v>
      </c>
      <c r="M4" s="17">
        <v>49</v>
      </c>
      <c r="N4" s="17">
        <v>41.1</v>
      </c>
      <c r="O4" s="17">
        <v>40.200000000000003</v>
      </c>
      <c r="P4" s="17">
        <v>42.1</v>
      </c>
    </row>
    <row r="5" spans="1:22" x14ac:dyDescent="0.25">
      <c r="A5" s="2" t="s">
        <v>791</v>
      </c>
      <c r="B5" s="17">
        <v>55.1</v>
      </c>
      <c r="C5" s="17">
        <v>54.800000000000004</v>
      </c>
      <c r="D5" s="17">
        <v>55.400000000000006</v>
      </c>
      <c r="E5" s="17">
        <v>76.3</v>
      </c>
      <c r="F5" s="17">
        <v>75.599999999999994</v>
      </c>
      <c r="G5" s="17">
        <v>77</v>
      </c>
      <c r="H5" s="17">
        <v>62.4</v>
      </c>
      <c r="I5" s="17">
        <v>62</v>
      </c>
      <c r="J5" s="17">
        <v>62.9</v>
      </c>
      <c r="K5" s="17">
        <v>53.9</v>
      </c>
      <c r="L5" s="17">
        <v>53.6</v>
      </c>
      <c r="M5" s="17">
        <v>54.2</v>
      </c>
      <c r="N5" s="17">
        <v>42.8</v>
      </c>
      <c r="O5" s="17">
        <v>41.9</v>
      </c>
      <c r="P5" s="17">
        <v>43.7</v>
      </c>
    </row>
    <row r="6" spans="1:22" x14ac:dyDescent="0.25">
      <c r="A6" s="2" t="s">
        <v>671</v>
      </c>
      <c r="B6" s="17">
        <v>58.599999999999994</v>
      </c>
      <c r="C6" s="17">
        <v>58.4</v>
      </c>
      <c r="D6" s="17">
        <v>58.8</v>
      </c>
      <c r="E6" s="17">
        <v>80.400000000000006</v>
      </c>
      <c r="F6" s="17">
        <v>79.7</v>
      </c>
      <c r="G6" s="17">
        <v>81</v>
      </c>
      <c r="H6" s="17">
        <v>67.5</v>
      </c>
      <c r="I6" s="17">
        <v>67.099999999999994</v>
      </c>
      <c r="J6" s="17">
        <v>67.900000000000006</v>
      </c>
      <c r="K6" s="17">
        <v>57</v>
      </c>
      <c r="L6" s="17">
        <v>56.7</v>
      </c>
      <c r="M6" s="17">
        <v>57.3</v>
      </c>
      <c r="N6" s="17">
        <v>44.5</v>
      </c>
      <c r="O6" s="17">
        <v>43.7</v>
      </c>
      <c r="P6" s="17">
        <v>45.4</v>
      </c>
    </row>
    <row r="7" spans="1:22" x14ac:dyDescent="0.25">
      <c r="A7" s="2" t="s">
        <v>825</v>
      </c>
      <c r="B7" s="17">
        <v>61.7</v>
      </c>
      <c r="C7" s="17">
        <v>61.5</v>
      </c>
      <c r="D7" s="17">
        <v>61.9</v>
      </c>
      <c r="E7" s="17">
        <v>84.2</v>
      </c>
      <c r="F7" s="17">
        <v>83.6</v>
      </c>
      <c r="G7" s="17">
        <v>84.7</v>
      </c>
      <c r="H7" s="17">
        <v>72</v>
      </c>
      <c r="I7" s="17">
        <v>71.7</v>
      </c>
      <c r="J7" s="17">
        <v>72.400000000000006</v>
      </c>
      <c r="K7" s="17">
        <v>60.2</v>
      </c>
      <c r="L7" s="17">
        <v>59.9</v>
      </c>
      <c r="M7" s="17">
        <v>60.5</v>
      </c>
      <c r="N7" s="17">
        <v>44.6</v>
      </c>
      <c r="O7" s="17">
        <v>43.9</v>
      </c>
      <c r="P7" s="17">
        <v>45.3</v>
      </c>
    </row>
    <row r="8" spans="1:22" x14ac:dyDescent="0.25">
      <c r="A8" s="2" t="s">
        <v>672</v>
      </c>
      <c r="B8" s="17">
        <v>64.2</v>
      </c>
      <c r="C8" s="17">
        <v>64</v>
      </c>
      <c r="D8" s="17">
        <v>64.400000000000006</v>
      </c>
      <c r="E8" s="17">
        <v>86.5</v>
      </c>
      <c r="F8" s="17">
        <v>86</v>
      </c>
      <c r="G8" s="17">
        <v>87.1</v>
      </c>
      <c r="H8" s="17">
        <v>75</v>
      </c>
      <c r="I8" s="17">
        <v>74.7</v>
      </c>
      <c r="J8" s="17">
        <v>75.3</v>
      </c>
      <c r="K8" s="17">
        <v>63.7</v>
      </c>
      <c r="L8" s="17">
        <v>63.4</v>
      </c>
      <c r="M8" s="17">
        <v>63.9</v>
      </c>
      <c r="N8" s="17">
        <v>44.3</v>
      </c>
      <c r="O8" s="17">
        <v>43.7</v>
      </c>
      <c r="P8" s="17">
        <v>45</v>
      </c>
    </row>
    <row r="9" spans="1:22" x14ac:dyDescent="0.25">
      <c r="A9" s="2" t="s">
        <v>826</v>
      </c>
      <c r="B9" s="17">
        <v>64.400000000000006</v>
      </c>
      <c r="C9" s="17">
        <v>64.2</v>
      </c>
      <c r="D9" s="17">
        <v>64.600000000000009</v>
      </c>
      <c r="E9" s="17">
        <v>88.2</v>
      </c>
      <c r="F9" s="17">
        <v>87.7</v>
      </c>
      <c r="G9" s="17">
        <v>88.7</v>
      </c>
      <c r="H9" s="17">
        <v>76.400000000000006</v>
      </c>
      <c r="I9" s="17">
        <v>76.099999999999994</v>
      </c>
      <c r="J9" s="17">
        <v>76.7</v>
      </c>
      <c r="K9" s="17">
        <v>64</v>
      </c>
      <c r="L9" s="17">
        <v>63.7</v>
      </c>
      <c r="M9" s="17">
        <v>64.2</v>
      </c>
      <c r="N9" s="17">
        <v>43.5</v>
      </c>
      <c r="O9" s="17">
        <v>43</v>
      </c>
      <c r="P9" s="17">
        <v>44.1</v>
      </c>
    </row>
    <row r="10" spans="1:22" x14ac:dyDescent="0.25">
      <c r="A10" s="2" t="s">
        <v>673</v>
      </c>
      <c r="B10" s="17">
        <v>66.3</v>
      </c>
      <c r="C10" s="17">
        <v>66.099999999999994</v>
      </c>
      <c r="D10" s="17">
        <v>66.599999999999994</v>
      </c>
      <c r="E10" s="17">
        <v>88.7</v>
      </c>
      <c r="F10" s="17">
        <v>88</v>
      </c>
      <c r="G10" s="17">
        <v>89.3</v>
      </c>
      <c r="H10" s="17">
        <v>78.7</v>
      </c>
      <c r="I10" s="17">
        <v>78.3</v>
      </c>
      <c r="J10" s="17">
        <v>79.099999999999994</v>
      </c>
      <c r="K10" s="17">
        <v>65.8</v>
      </c>
      <c r="L10" s="17">
        <v>65.400000000000006</v>
      </c>
      <c r="M10" s="17">
        <v>66.099999999999994</v>
      </c>
      <c r="N10" s="17">
        <v>44.9</v>
      </c>
      <c r="O10" s="17">
        <v>44.1</v>
      </c>
      <c r="P10" s="17">
        <v>45.7</v>
      </c>
    </row>
    <row r="11" spans="1:22" x14ac:dyDescent="0.25">
      <c r="A11" s="9" t="s">
        <v>694</v>
      </c>
      <c r="Q11" s="15"/>
      <c r="R11" s="19"/>
      <c r="S11" s="19"/>
      <c r="T11" s="19"/>
      <c r="U11" s="19"/>
    </row>
    <row r="12" spans="1:22" x14ac:dyDescent="0.25">
      <c r="A12" s="5" t="s">
        <v>132</v>
      </c>
      <c r="Q12" s="12"/>
      <c r="R12" s="12"/>
      <c r="S12" s="12"/>
      <c r="T12" s="12"/>
      <c r="U12" s="12"/>
    </row>
    <row r="13" spans="1:22" x14ac:dyDescent="0.25">
      <c r="A13" s="5" t="s">
        <v>133</v>
      </c>
      <c r="Q13" s="12"/>
      <c r="R13" s="12"/>
      <c r="S13" s="12"/>
      <c r="T13" s="12"/>
      <c r="U13" s="12"/>
    </row>
    <row r="14" spans="1:22" x14ac:dyDescent="0.25">
      <c r="A14" s="9" t="s">
        <v>615</v>
      </c>
      <c r="Q14" s="12"/>
      <c r="R14" s="12"/>
      <c r="S14" s="12"/>
      <c r="T14" s="12"/>
      <c r="U14" s="12"/>
      <c r="V14" s="96"/>
    </row>
    <row r="15" spans="1:22" x14ac:dyDescent="0.25">
      <c r="A15" s="14" t="s">
        <v>817</v>
      </c>
      <c r="C15" s="9"/>
      <c r="Q15" s="12"/>
      <c r="R15" s="12"/>
      <c r="S15" s="12"/>
      <c r="T15" s="12"/>
      <c r="U15" s="12"/>
      <c r="V15" s="96"/>
    </row>
    <row r="16" spans="1:22" x14ac:dyDescent="0.25">
      <c r="A16" s="14" t="s">
        <v>1029</v>
      </c>
      <c r="Q16" s="12"/>
      <c r="R16" s="12"/>
      <c r="S16" s="12"/>
      <c r="T16" s="12"/>
      <c r="U16" s="12"/>
      <c r="V16" s="96"/>
    </row>
    <row r="17" spans="1:22" x14ac:dyDescent="0.25">
      <c r="A17" s="14" t="s">
        <v>827</v>
      </c>
      <c r="Q17" s="12"/>
      <c r="R17" s="12"/>
      <c r="S17" s="12"/>
      <c r="T17" s="12"/>
      <c r="U17" s="12"/>
      <c r="V17" s="96"/>
    </row>
    <row r="18" spans="1:22" x14ac:dyDescent="0.25">
      <c r="A18" s="14" t="s">
        <v>1030</v>
      </c>
      <c r="R18" s="96"/>
      <c r="U18" s="96"/>
      <c r="V18" s="96"/>
    </row>
    <row r="19" spans="1:22" x14ac:dyDescent="0.25">
      <c r="A19" s="6" t="s">
        <v>1034</v>
      </c>
      <c r="Q19" s="12"/>
      <c r="R19" s="12"/>
      <c r="S19" s="12"/>
      <c r="T19" s="12"/>
      <c r="U19" s="12"/>
    </row>
    <row r="20" spans="1:22" x14ac:dyDescent="0.25">
      <c r="A20" s="6" t="s">
        <v>625</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14DB-CE92-414A-9469-F07AC3C2A850}">
  <sheetPr codeName="Sheet31"/>
  <dimension ref="A1:AE28"/>
  <sheetViews>
    <sheetView zoomScale="85" zoomScaleNormal="85" workbookViewId="0"/>
  </sheetViews>
  <sheetFormatPr defaultRowHeight="15.75" x14ac:dyDescent="0.25"/>
  <cols>
    <col min="1" max="1" width="20.140625" style="13" customWidth="1"/>
    <col min="2" max="2" width="10.5703125" style="82" customWidth="1"/>
    <col min="3" max="3" width="12.140625" style="82" bestFit="1" customWidth="1"/>
    <col min="4" max="4" width="15.7109375" style="82" customWidth="1"/>
    <col min="5" max="5" width="15.5703125" style="82" customWidth="1"/>
    <col min="6" max="13" width="9.140625" style="13"/>
    <col min="14" max="14" width="7.85546875" style="13" customWidth="1"/>
    <col min="15" max="15" width="8.5703125" style="13" customWidth="1"/>
    <col min="16" max="32" width="9.140625" style="13"/>
    <col min="33" max="33" width="9.85546875" style="13" customWidth="1"/>
    <col min="34" max="257" width="9.140625" style="13"/>
    <col min="258" max="258" width="12.42578125" style="13" bestFit="1" customWidth="1"/>
    <col min="259" max="259" width="9.140625" style="13"/>
    <col min="260" max="260" width="12.42578125" style="13" customWidth="1"/>
    <col min="261" max="261" width="9.140625" style="13"/>
    <col min="262" max="262" width="1.7109375" style="13" bestFit="1" customWidth="1"/>
    <col min="263" max="513" width="9.140625" style="13"/>
    <col min="514" max="514" width="12.42578125" style="13" bestFit="1" customWidth="1"/>
    <col min="515" max="515" width="9.140625" style="13"/>
    <col min="516" max="516" width="12.42578125" style="13" customWidth="1"/>
    <col min="517" max="517" width="9.140625" style="13"/>
    <col min="518" max="518" width="1.7109375" style="13" bestFit="1" customWidth="1"/>
    <col min="519" max="769" width="9.140625" style="13"/>
    <col min="770" max="770" width="12.42578125" style="13" bestFit="1" customWidth="1"/>
    <col min="771" max="771" width="9.140625" style="13"/>
    <col min="772" max="772" width="12.42578125" style="13" customWidth="1"/>
    <col min="773" max="773" width="9.140625" style="13"/>
    <col min="774" max="774" width="1.7109375" style="13" bestFit="1" customWidth="1"/>
    <col min="775" max="1025" width="9.140625" style="13"/>
    <col min="1026" max="1026" width="12.42578125" style="13" bestFit="1" customWidth="1"/>
    <col min="1027" max="1027" width="9.140625" style="13"/>
    <col min="1028" max="1028" width="12.42578125" style="13" customWidth="1"/>
    <col min="1029" max="1029" width="9.140625" style="13"/>
    <col min="1030" max="1030" width="1.7109375" style="13" bestFit="1" customWidth="1"/>
    <col min="1031" max="1281" width="9.140625" style="13"/>
    <col min="1282" max="1282" width="12.42578125" style="13" bestFit="1" customWidth="1"/>
    <col min="1283" max="1283" width="9.140625" style="13"/>
    <col min="1284" max="1284" width="12.42578125" style="13" customWidth="1"/>
    <col min="1285" max="1285" width="9.140625" style="13"/>
    <col min="1286" max="1286" width="1.7109375" style="13" bestFit="1" customWidth="1"/>
    <col min="1287" max="1537" width="9.140625" style="13"/>
    <col min="1538" max="1538" width="12.42578125" style="13" bestFit="1" customWidth="1"/>
    <col min="1539" max="1539" width="9.140625" style="13"/>
    <col min="1540" max="1540" width="12.42578125" style="13" customWidth="1"/>
    <col min="1541" max="1541" width="9.140625" style="13"/>
    <col min="1542" max="1542" width="1.7109375" style="13" bestFit="1" customWidth="1"/>
    <col min="1543" max="1793" width="9.140625" style="13"/>
    <col min="1794" max="1794" width="12.42578125" style="13" bestFit="1" customWidth="1"/>
    <col min="1795" max="1795" width="9.140625" style="13"/>
    <col min="1796" max="1796" width="12.42578125" style="13" customWidth="1"/>
    <col min="1797" max="1797" width="9.140625" style="13"/>
    <col min="1798" max="1798" width="1.7109375" style="13" bestFit="1" customWidth="1"/>
    <col min="1799" max="2049" width="9.140625" style="13"/>
    <col min="2050" max="2050" width="12.42578125" style="13" bestFit="1" customWidth="1"/>
    <col min="2051" max="2051" width="9.140625" style="13"/>
    <col min="2052" max="2052" width="12.42578125" style="13" customWidth="1"/>
    <col min="2053" max="2053" width="9.140625" style="13"/>
    <col min="2054" max="2054" width="1.7109375" style="13" bestFit="1" customWidth="1"/>
    <col min="2055" max="2305" width="9.140625" style="13"/>
    <col min="2306" max="2306" width="12.42578125" style="13" bestFit="1" customWidth="1"/>
    <col min="2307" max="2307" width="9.140625" style="13"/>
    <col min="2308" max="2308" width="12.42578125" style="13" customWidth="1"/>
    <col min="2309" max="2309" width="9.140625" style="13"/>
    <col min="2310" max="2310" width="1.7109375" style="13" bestFit="1" customWidth="1"/>
    <col min="2311" max="2561" width="9.140625" style="13"/>
    <col min="2562" max="2562" width="12.42578125" style="13" bestFit="1" customWidth="1"/>
    <col min="2563" max="2563" width="9.140625" style="13"/>
    <col min="2564" max="2564" width="12.42578125" style="13" customWidth="1"/>
    <col min="2565" max="2565" width="9.140625" style="13"/>
    <col min="2566" max="2566" width="1.7109375" style="13" bestFit="1" customWidth="1"/>
    <col min="2567" max="2817" width="9.140625" style="13"/>
    <col min="2818" max="2818" width="12.42578125" style="13" bestFit="1" customWidth="1"/>
    <col min="2819" max="2819" width="9.140625" style="13"/>
    <col min="2820" max="2820" width="12.42578125" style="13" customWidth="1"/>
    <col min="2821" max="2821" width="9.140625" style="13"/>
    <col min="2822" max="2822" width="1.7109375" style="13" bestFit="1" customWidth="1"/>
    <col min="2823" max="3073" width="9.140625" style="13"/>
    <col min="3074" max="3074" width="12.42578125" style="13" bestFit="1" customWidth="1"/>
    <col min="3075" max="3075" width="9.140625" style="13"/>
    <col min="3076" max="3076" width="12.42578125" style="13" customWidth="1"/>
    <col min="3077" max="3077" width="9.140625" style="13"/>
    <col min="3078" max="3078" width="1.7109375" style="13" bestFit="1" customWidth="1"/>
    <col min="3079" max="3329" width="9.140625" style="13"/>
    <col min="3330" max="3330" width="12.42578125" style="13" bestFit="1" customWidth="1"/>
    <col min="3331" max="3331" width="9.140625" style="13"/>
    <col min="3332" max="3332" width="12.42578125" style="13" customWidth="1"/>
    <col min="3333" max="3333" width="9.140625" style="13"/>
    <col min="3334" max="3334" width="1.7109375" style="13" bestFit="1" customWidth="1"/>
    <col min="3335" max="3585" width="9.140625" style="13"/>
    <col min="3586" max="3586" width="12.42578125" style="13" bestFit="1" customWidth="1"/>
    <col min="3587" max="3587" width="9.140625" style="13"/>
    <col min="3588" max="3588" width="12.42578125" style="13" customWidth="1"/>
    <col min="3589" max="3589" width="9.140625" style="13"/>
    <col min="3590" max="3590" width="1.7109375" style="13" bestFit="1" customWidth="1"/>
    <col min="3591" max="3841" width="9.140625" style="13"/>
    <col min="3842" max="3842" width="12.42578125" style="13" bestFit="1" customWidth="1"/>
    <col min="3843" max="3843" width="9.140625" style="13"/>
    <col min="3844" max="3844" width="12.42578125" style="13" customWidth="1"/>
    <col min="3845" max="3845" width="9.140625" style="13"/>
    <col min="3846" max="3846" width="1.7109375" style="13" bestFit="1" customWidth="1"/>
    <col min="3847" max="4097" width="9.140625" style="13"/>
    <col min="4098" max="4098" width="12.42578125" style="13" bestFit="1" customWidth="1"/>
    <col min="4099" max="4099" width="9.140625" style="13"/>
    <col min="4100" max="4100" width="12.42578125" style="13" customWidth="1"/>
    <col min="4101" max="4101" width="9.140625" style="13"/>
    <col min="4102" max="4102" width="1.7109375" style="13" bestFit="1" customWidth="1"/>
    <col min="4103" max="4353" width="9.140625" style="13"/>
    <col min="4354" max="4354" width="12.42578125" style="13" bestFit="1" customWidth="1"/>
    <col min="4355" max="4355" width="9.140625" style="13"/>
    <col min="4356" max="4356" width="12.42578125" style="13" customWidth="1"/>
    <col min="4357" max="4357" width="9.140625" style="13"/>
    <col min="4358" max="4358" width="1.7109375" style="13" bestFit="1" customWidth="1"/>
    <col min="4359" max="4609" width="9.140625" style="13"/>
    <col min="4610" max="4610" width="12.42578125" style="13" bestFit="1" customWidth="1"/>
    <col min="4611" max="4611" width="9.140625" style="13"/>
    <col min="4612" max="4612" width="12.42578125" style="13" customWidth="1"/>
    <col min="4613" max="4613" width="9.140625" style="13"/>
    <col min="4614" max="4614" width="1.7109375" style="13" bestFit="1" customWidth="1"/>
    <col min="4615" max="4865" width="9.140625" style="13"/>
    <col min="4866" max="4866" width="12.42578125" style="13" bestFit="1" customWidth="1"/>
    <col min="4867" max="4867" width="9.140625" style="13"/>
    <col min="4868" max="4868" width="12.42578125" style="13" customWidth="1"/>
    <col min="4869" max="4869" width="9.140625" style="13"/>
    <col min="4870" max="4870" width="1.7109375" style="13" bestFit="1" customWidth="1"/>
    <col min="4871" max="5121" width="9.140625" style="13"/>
    <col min="5122" max="5122" width="12.42578125" style="13" bestFit="1" customWidth="1"/>
    <col min="5123" max="5123" width="9.140625" style="13"/>
    <col min="5124" max="5124" width="12.42578125" style="13" customWidth="1"/>
    <col min="5125" max="5125" width="9.140625" style="13"/>
    <col min="5126" max="5126" width="1.7109375" style="13" bestFit="1" customWidth="1"/>
    <col min="5127" max="5377" width="9.140625" style="13"/>
    <col min="5378" max="5378" width="12.42578125" style="13" bestFit="1" customWidth="1"/>
    <col min="5379" max="5379" width="9.140625" style="13"/>
    <col min="5380" max="5380" width="12.42578125" style="13" customWidth="1"/>
    <col min="5381" max="5381" width="9.140625" style="13"/>
    <col min="5382" max="5382" width="1.7109375" style="13" bestFit="1" customWidth="1"/>
    <col min="5383" max="5633" width="9.140625" style="13"/>
    <col min="5634" max="5634" width="12.42578125" style="13" bestFit="1" customWidth="1"/>
    <col min="5635" max="5635" width="9.140625" style="13"/>
    <col min="5636" max="5636" width="12.42578125" style="13" customWidth="1"/>
    <col min="5637" max="5637" width="9.140625" style="13"/>
    <col min="5638" max="5638" width="1.7109375" style="13" bestFit="1" customWidth="1"/>
    <col min="5639" max="5889" width="9.140625" style="13"/>
    <col min="5890" max="5890" width="12.42578125" style="13" bestFit="1" customWidth="1"/>
    <col min="5891" max="5891" width="9.140625" style="13"/>
    <col min="5892" max="5892" width="12.42578125" style="13" customWidth="1"/>
    <col min="5893" max="5893" width="9.140625" style="13"/>
    <col min="5894" max="5894" width="1.7109375" style="13" bestFit="1" customWidth="1"/>
    <col min="5895" max="6145" width="9.140625" style="13"/>
    <col min="6146" max="6146" width="12.42578125" style="13" bestFit="1" customWidth="1"/>
    <col min="6147" max="6147" width="9.140625" style="13"/>
    <col min="6148" max="6148" width="12.42578125" style="13" customWidth="1"/>
    <col min="6149" max="6149" width="9.140625" style="13"/>
    <col min="6150" max="6150" width="1.7109375" style="13" bestFit="1" customWidth="1"/>
    <col min="6151" max="6401" width="9.140625" style="13"/>
    <col min="6402" max="6402" width="12.42578125" style="13" bestFit="1" customWidth="1"/>
    <col min="6403" max="6403" width="9.140625" style="13"/>
    <col min="6404" max="6404" width="12.42578125" style="13" customWidth="1"/>
    <col min="6405" max="6405" width="9.140625" style="13"/>
    <col min="6406" max="6406" width="1.7109375" style="13" bestFit="1" customWidth="1"/>
    <col min="6407" max="6657" width="9.140625" style="13"/>
    <col min="6658" max="6658" width="12.42578125" style="13" bestFit="1" customWidth="1"/>
    <col min="6659" max="6659" width="9.140625" style="13"/>
    <col min="6660" max="6660" width="12.42578125" style="13" customWidth="1"/>
    <col min="6661" max="6661" width="9.140625" style="13"/>
    <col min="6662" max="6662" width="1.7109375" style="13" bestFit="1" customWidth="1"/>
    <col min="6663" max="6913" width="9.140625" style="13"/>
    <col min="6914" max="6914" width="12.42578125" style="13" bestFit="1" customWidth="1"/>
    <col min="6915" max="6915" width="9.140625" style="13"/>
    <col min="6916" max="6916" width="12.42578125" style="13" customWidth="1"/>
    <col min="6917" max="6917" width="9.140625" style="13"/>
    <col min="6918" max="6918" width="1.7109375" style="13" bestFit="1" customWidth="1"/>
    <col min="6919" max="7169" width="9.140625" style="13"/>
    <col min="7170" max="7170" width="12.42578125" style="13" bestFit="1" customWidth="1"/>
    <col min="7171" max="7171" width="9.140625" style="13"/>
    <col min="7172" max="7172" width="12.42578125" style="13" customWidth="1"/>
    <col min="7173" max="7173" width="9.140625" style="13"/>
    <col min="7174" max="7174" width="1.7109375" style="13" bestFit="1" customWidth="1"/>
    <col min="7175" max="7425" width="9.140625" style="13"/>
    <col min="7426" max="7426" width="12.42578125" style="13" bestFit="1" customWidth="1"/>
    <col min="7427" max="7427" width="9.140625" style="13"/>
    <col min="7428" max="7428" width="12.42578125" style="13" customWidth="1"/>
    <col min="7429" max="7429" width="9.140625" style="13"/>
    <col min="7430" max="7430" width="1.7109375" style="13" bestFit="1" customWidth="1"/>
    <col min="7431" max="7681" width="9.140625" style="13"/>
    <col min="7682" max="7682" width="12.42578125" style="13" bestFit="1" customWidth="1"/>
    <col min="7683" max="7683" width="9.140625" style="13"/>
    <col min="7684" max="7684" width="12.42578125" style="13" customWidth="1"/>
    <col min="7685" max="7685" width="9.140625" style="13"/>
    <col min="7686" max="7686" width="1.7109375" style="13" bestFit="1" customWidth="1"/>
    <col min="7687" max="7937" width="9.140625" style="13"/>
    <col min="7938" max="7938" width="12.42578125" style="13" bestFit="1" customWidth="1"/>
    <col min="7939" max="7939" width="9.140625" style="13"/>
    <col min="7940" max="7940" width="12.42578125" style="13" customWidth="1"/>
    <col min="7941" max="7941" width="9.140625" style="13"/>
    <col min="7942" max="7942" width="1.7109375" style="13" bestFit="1" customWidth="1"/>
    <col min="7943" max="8193" width="9.140625" style="13"/>
    <col min="8194" max="8194" width="12.42578125" style="13" bestFit="1" customWidth="1"/>
    <col min="8195" max="8195" width="9.140625" style="13"/>
    <col min="8196" max="8196" width="12.42578125" style="13" customWidth="1"/>
    <col min="8197" max="8197" width="9.140625" style="13"/>
    <col min="8198" max="8198" width="1.7109375" style="13" bestFit="1" customWidth="1"/>
    <col min="8199" max="8449" width="9.140625" style="13"/>
    <col min="8450" max="8450" width="12.42578125" style="13" bestFit="1" customWidth="1"/>
    <col min="8451" max="8451" width="9.140625" style="13"/>
    <col min="8452" max="8452" width="12.42578125" style="13" customWidth="1"/>
    <col min="8453" max="8453" width="9.140625" style="13"/>
    <col min="8454" max="8454" width="1.7109375" style="13" bestFit="1" customWidth="1"/>
    <col min="8455" max="8705" width="9.140625" style="13"/>
    <col min="8706" max="8706" width="12.42578125" style="13" bestFit="1" customWidth="1"/>
    <col min="8707" max="8707" width="9.140625" style="13"/>
    <col min="8708" max="8708" width="12.42578125" style="13" customWidth="1"/>
    <col min="8709" max="8709" width="9.140625" style="13"/>
    <col min="8710" max="8710" width="1.7109375" style="13" bestFit="1" customWidth="1"/>
    <col min="8711" max="8961" width="9.140625" style="13"/>
    <col min="8962" max="8962" width="12.42578125" style="13" bestFit="1" customWidth="1"/>
    <col min="8963" max="8963" width="9.140625" style="13"/>
    <col min="8964" max="8964" width="12.42578125" style="13" customWidth="1"/>
    <col min="8965" max="8965" width="9.140625" style="13"/>
    <col min="8966" max="8966" width="1.7109375" style="13" bestFit="1" customWidth="1"/>
    <col min="8967" max="9217" width="9.140625" style="13"/>
    <col min="9218" max="9218" width="12.42578125" style="13" bestFit="1" customWidth="1"/>
    <col min="9219" max="9219" width="9.140625" style="13"/>
    <col min="9220" max="9220" width="12.42578125" style="13" customWidth="1"/>
    <col min="9221" max="9221" width="9.140625" style="13"/>
    <col min="9222" max="9222" width="1.7109375" style="13" bestFit="1" customWidth="1"/>
    <col min="9223" max="9473" width="9.140625" style="13"/>
    <col min="9474" max="9474" width="12.42578125" style="13" bestFit="1" customWidth="1"/>
    <col min="9475" max="9475" width="9.140625" style="13"/>
    <col min="9476" max="9476" width="12.42578125" style="13" customWidth="1"/>
    <col min="9477" max="9477" width="9.140625" style="13"/>
    <col min="9478" max="9478" width="1.7109375" style="13" bestFit="1" customWidth="1"/>
    <col min="9479" max="9729" width="9.140625" style="13"/>
    <col min="9730" max="9730" width="12.42578125" style="13" bestFit="1" customWidth="1"/>
    <col min="9731" max="9731" width="9.140625" style="13"/>
    <col min="9732" max="9732" width="12.42578125" style="13" customWidth="1"/>
    <col min="9733" max="9733" width="9.140625" style="13"/>
    <col min="9734" max="9734" width="1.7109375" style="13" bestFit="1" customWidth="1"/>
    <col min="9735" max="9985" width="9.140625" style="13"/>
    <col min="9986" max="9986" width="12.42578125" style="13" bestFit="1" customWidth="1"/>
    <col min="9987" max="9987" width="9.140625" style="13"/>
    <col min="9988" max="9988" width="12.42578125" style="13" customWidth="1"/>
    <col min="9989" max="9989" width="9.140625" style="13"/>
    <col min="9990" max="9990" width="1.7109375" style="13" bestFit="1" customWidth="1"/>
    <col min="9991" max="10241" width="9.140625" style="13"/>
    <col min="10242" max="10242" width="12.42578125" style="13" bestFit="1" customWidth="1"/>
    <col min="10243" max="10243" width="9.140625" style="13"/>
    <col min="10244" max="10244" width="12.42578125" style="13" customWidth="1"/>
    <col min="10245" max="10245" width="9.140625" style="13"/>
    <col min="10246" max="10246" width="1.7109375" style="13" bestFit="1" customWidth="1"/>
    <col min="10247" max="10497" width="9.140625" style="13"/>
    <col min="10498" max="10498" width="12.42578125" style="13" bestFit="1" customWidth="1"/>
    <col min="10499" max="10499" width="9.140625" style="13"/>
    <col min="10500" max="10500" width="12.42578125" style="13" customWidth="1"/>
    <col min="10501" max="10501" width="9.140625" style="13"/>
    <col min="10502" max="10502" width="1.7109375" style="13" bestFit="1" customWidth="1"/>
    <col min="10503" max="10753" width="9.140625" style="13"/>
    <col min="10754" max="10754" width="12.42578125" style="13" bestFit="1" customWidth="1"/>
    <col min="10755" max="10755" width="9.140625" style="13"/>
    <col min="10756" max="10756" width="12.42578125" style="13" customWidth="1"/>
    <col min="10757" max="10757" width="9.140625" style="13"/>
    <col min="10758" max="10758" width="1.7109375" style="13" bestFit="1" customWidth="1"/>
    <col min="10759" max="11009" width="9.140625" style="13"/>
    <col min="11010" max="11010" width="12.42578125" style="13" bestFit="1" customWidth="1"/>
    <col min="11011" max="11011" width="9.140625" style="13"/>
    <col min="11012" max="11012" width="12.42578125" style="13" customWidth="1"/>
    <col min="11013" max="11013" width="9.140625" style="13"/>
    <col min="11014" max="11014" width="1.7109375" style="13" bestFit="1" customWidth="1"/>
    <col min="11015" max="11265" width="9.140625" style="13"/>
    <col min="11266" max="11266" width="12.42578125" style="13" bestFit="1" customWidth="1"/>
    <col min="11267" max="11267" width="9.140625" style="13"/>
    <col min="11268" max="11268" width="12.42578125" style="13" customWidth="1"/>
    <col min="11269" max="11269" width="9.140625" style="13"/>
    <col min="11270" max="11270" width="1.7109375" style="13" bestFit="1" customWidth="1"/>
    <col min="11271" max="11521" width="9.140625" style="13"/>
    <col min="11522" max="11522" width="12.42578125" style="13" bestFit="1" customWidth="1"/>
    <col min="11523" max="11523" width="9.140625" style="13"/>
    <col min="11524" max="11524" width="12.42578125" style="13" customWidth="1"/>
    <col min="11525" max="11525" width="9.140625" style="13"/>
    <col min="11526" max="11526" width="1.7109375" style="13" bestFit="1" customWidth="1"/>
    <col min="11527" max="11777" width="9.140625" style="13"/>
    <col min="11778" max="11778" width="12.42578125" style="13" bestFit="1" customWidth="1"/>
    <col min="11779" max="11779" width="9.140625" style="13"/>
    <col min="11780" max="11780" width="12.42578125" style="13" customWidth="1"/>
    <col min="11781" max="11781" width="9.140625" style="13"/>
    <col min="11782" max="11782" width="1.7109375" style="13" bestFit="1" customWidth="1"/>
    <col min="11783" max="12033" width="9.140625" style="13"/>
    <col min="12034" max="12034" width="12.42578125" style="13" bestFit="1" customWidth="1"/>
    <col min="12035" max="12035" width="9.140625" style="13"/>
    <col min="12036" max="12036" width="12.42578125" style="13" customWidth="1"/>
    <col min="12037" max="12037" width="9.140625" style="13"/>
    <col min="12038" max="12038" width="1.7109375" style="13" bestFit="1" customWidth="1"/>
    <col min="12039" max="12289" width="9.140625" style="13"/>
    <col min="12290" max="12290" width="12.42578125" style="13" bestFit="1" customWidth="1"/>
    <col min="12291" max="12291" width="9.140625" style="13"/>
    <col min="12292" max="12292" width="12.42578125" style="13" customWidth="1"/>
    <col min="12293" max="12293" width="9.140625" style="13"/>
    <col min="12294" max="12294" width="1.7109375" style="13" bestFit="1" customWidth="1"/>
    <col min="12295" max="12545" width="9.140625" style="13"/>
    <col min="12546" max="12546" width="12.42578125" style="13" bestFit="1" customWidth="1"/>
    <col min="12547" max="12547" width="9.140625" style="13"/>
    <col min="12548" max="12548" width="12.42578125" style="13" customWidth="1"/>
    <col min="12549" max="12549" width="9.140625" style="13"/>
    <col min="12550" max="12550" width="1.7109375" style="13" bestFit="1" customWidth="1"/>
    <col min="12551" max="12801" width="9.140625" style="13"/>
    <col min="12802" max="12802" width="12.42578125" style="13" bestFit="1" customWidth="1"/>
    <col min="12803" max="12803" width="9.140625" style="13"/>
    <col min="12804" max="12804" width="12.42578125" style="13" customWidth="1"/>
    <col min="12805" max="12805" width="9.140625" style="13"/>
    <col min="12806" max="12806" width="1.7109375" style="13" bestFit="1" customWidth="1"/>
    <col min="12807" max="13057" width="9.140625" style="13"/>
    <col min="13058" max="13058" width="12.42578125" style="13" bestFit="1" customWidth="1"/>
    <col min="13059" max="13059" width="9.140625" style="13"/>
    <col min="13060" max="13060" width="12.42578125" style="13" customWidth="1"/>
    <col min="13061" max="13061" width="9.140625" style="13"/>
    <col min="13062" max="13062" width="1.7109375" style="13" bestFit="1" customWidth="1"/>
    <col min="13063" max="13313" width="9.140625" style="13"/>
    <col min="13314" max="13314" width="12.42578125" style="13" bestFit="1" customWidth="1"/>
    <col min="13315" max="13315" width="9.140625" style="13"/>
    <col min="13316" max="13316" width="12.42578125" style="13" customWidth="1"/>
    <col min="13317" max="13317" width="9.140625" style="13"/>
    <col min="13318" max="13318" width="1.7109375" style="13" bestFit="1" customWidth="1"/>
    <col min="13319" max="13569" width="9.140625" style="13"/>
    <col min="13570" max="13570" width="12.42578125" style="13" bestFit="1" customWidth="1"/>
    <col min="13571" max="13571" width="9.140625" style="13"/>
    <col min="13572" max="13572" width="12.42578125" style="13" customWidth="1"/>
    <col min="13573" max="13573" width="9.140625" style="13"/>
    <col min="13574" max="13574" width="1.7109375" style="13" bestFit="1" customWidth="1"/>
    <col min="13575" max="13825" width="9.140625" style="13"/>
    <col min="13826" max="13826" width="12.42578125" style="13" bestFit="1" customWidth="1"/>
    <col min="13827" max="13827" width="9.140625" style="13"/>
    <col min="13828" max="13828" width="12.42578125" style="13" customWidth="1"/>
    <col min="13829" max="13829" width="9.140625" style="13"/>
    <col min="13830" max="13830" width="1.7109375" style="13" bestFit="1" customWidth="1"/>
    <col min="13831" max="14081" width="9.140625" style="13"/>
    <col min="14082" max="14082" width="12.42578125" style="13" bestFit="1" customWidth="1"/>
    <col min="14083" max="14083" width="9.140625" style="13"/>
    <col min="14084" max="14084" width="12.42578125" style="13" customWidth="1"/>
    <col min="14085" max="14085" width="9.140625" style="13"/>
    <col min="14086" max="14086" width="1.7109375" style="13" bestFit="1" customWidth="1"/>
    <col min="14087" max="14337" width="9.140625" style="13"/>
    <col min="14338" max="14338" width="12.42578125" style="13" bestFit="1" customWidth="1"/>
    <col min="14339" max="14339" width="9.140625" style="13"/>
    <col min="14340" max="14340" width="12.42578125" style="13" customWidth="1"/>
    <col min="14341" max="14341" width="9.140625" style="13"/>
    <col min="14342" max="14342" width="1.7109375" style="13" bestFit="1" customWidth="1"/>
    <col min="14343" max="14593" width="9.140625" style="13"/>
    <col min="14594" max="14594" width="12.42578125" style="13" bestFit="1" customWidth="1"/>
    <col min="14595" max="14595" width="9.140625" style="13"/>
    <col min="14596" max="14596" width="12.42578125" style="13" customWidth="1"/>
    <col min="14597" max="14597" width="9.140625" style="13"/>
    <col min="14598" max="14598" width="1.7109375" style="13" bestFit="1" customWidth="1"/>
    <col min="14599" max="14849" width="9.140625" style="13"/>
    <col min="14850" max="14850" width="12.42578125" style="13" bestFit="1" customWidth="1"/>
    <col min="14851" max="14851" width="9.140625" style="13"/>
    <col min="14852" max="14852" width="12.42578125" style="13" customWidth="1"/>
    <col min="14853" max="14853" width="9.140625" style="13"/>
    <col min="14854" max="14854" width="1.7109375" style="13" bestFit="1" customWidth="1"/>
    <col min="14855" max="15105" width="9.140625" style="13"/>
    <col min="15106" max="15106" width="12.42578125" style="13" bestFit="1" customWidth="1"/>
    <col min="15107" max="15107" width="9.140625" style="13"/>
    <col min="15108" max="15108" width="12.42578125" style="13" customWidth="1"/>
    <col min="15109" max="15109" width="9.140625" style="13"/>
    <col min="15110" max="15110" width="1.7109375" style="13" bestFit="1" customWidth="1"/>
    <col min="15111" max="15361" width="9.140625" style="13"/>
    <col min="15362" max="15362" width="12.42578125" style="13" bestFit="1" customWidth="1"/>
    <col min="15363" max="15363" width="9.140625" style="13"/>
    <col min="15364" max="15364" width="12.42578125" style="13" customWidth="1"/>
    <col min="15365" max="15365" width="9.140625" style="13"/>
    <col min="15366" max="15366" width="1.7109375" style="13" bestFit="1" customWidth="1"/>
    <col min="15367" max="15617" width="9.140625" style="13"/>
    <col min="15618" max="15618" width="12.42578125" style="13" bestFit="1" customWidth="1"/>
    <col min="15619" max="15619" width="9.140625" style="13"/>
    <col min="15620" max="15620" width="12.42578125" style="13" customWidth="1"/>
    <col min="15621" max="15621" width="9.140625" style="13"/>
    <col min="15622" max="15622" width="1.7109375" style="13" bestFit="1" customWidth="1"/>
    <col min="15623" max="15873" width="9.140625" style="13"/>
    <col min="15874" max="15874" width="12.42578125" style="13" bestFit="1" customWidth="1"/>
    <col min="15875" max="15875" width="9.140625" style="13"/>
    <col min="15876" max="15876" width="12.42578125" style="13" customWidth="1"/>
    <col min="15877" max="15877" width="9.140625" style="13"/>
    <col min="15878" max="15878" width="1.7109375" style="13" bestFit="1" customWidth="1"/>
    <col min="15879" max="16129" width="9.140625" style="13"/>
    <col min="16130" max="16130" width="12.42578125" style="13" bestFit="1" customWidth="1"/>
    <col min="16131" max="16131" width="9.140625" style="13"/>
    <col min="16132" max="16132" width="12.42578125" style="13" customWidth="1"/>
    <col min="16133" max="16133" width="9.140625" style="13"/>
    <col min="16134" max="16134" width="1.7109375" style="13" bestFit="1" customWidth="1"/>
    <col min="16135" max="16384" width="9.140625" style="13"/>
  </cols>
  <sheetData>
    <row r="1" spans="1:31" x14ac:dyDescent="0.25">
      <c r="A1" s="105" t="s">
        <v>973</v>
      </c>
    </row>
    <row r="2" spans="1:31" x14ac:dyDescent="0.25">
      <c r="A2" s="13" t="s">
        <v>1013</v>
      </c>
    </row>
    <row r="4" spans="1:31" s="83" customFormat="1" ht="31.5" x14ac:dyDescent="0.25">
      <c r="A4" s="84" t="s">
        <v>676</v>
      </c>
      <c r="B4" s="110" t="s">
        <v>677</v>
      </c>
      <c r="C4" s="110" t="s">
        <v>678</v>
      </c>
      <c r="D4" s="145" t="s">
        <v>679</v>
      </c>
      <c r="E4" s="110" t="s">
        <v>449</v>
      </c>
      <c r="F4" s="5"/>
      <c r="G4" s="5"/>
    </row>
    <row r="5" spans="1:31" x14ac:dyDescent="0.25">
      <c r="A5" s="84" t="s">
        <v>680</v>
      </c>
      <c r="B5" s="85">
        <v>1518</v>
      </c>
      <c r="C5" s="86">
        <v>0.75954999999999995</v>
      </c>
      <c r="D5" s="87">
        <f>100*0.75955</f>
        <v>75.954999999999998</v>
      </c>
      <c r="E5" s="88" t="s">
        <v>681</v>
      </c>
      <c r="F5" s="5"/>
      <c r="H5" s="89"/>
      <c r="I5" s="89"/>
      <c r="J5" s="89"/>
      <c r="K5" s="89"/>
      <c r="L5" s="89"/>
      <c r="M5" s="89"/>
      <c r="N5" s="89"/>
      <c r="O5" s="89"/>
    </row>
    <row r="6" spans="1:31" x14ac:dyDescent="0.25">
      <c r="A6" s="22" t="s">
        <v>682</v>
      </c>
      <c r="B6" s="85">
        <v>1638</v>
      </c>
      <c r="C6" s="90">
        <v>0.77349999999999997</v>
      </c>
      <c r="D6" s="91">
        <f>100*0.7735</f>
        <v>77.349999999999994</v>
      </c>
      <c r="E6" s="22" t="s">
        <v>683</v>
      </c>
      <c r="G6" s="89"/>
      <c r="H6" s="89"/>
      <c r="I6" s="89"/>
      <c r="J6" s="89"/>
      <c r="K6" s="89"/>
      <c r="L6" s="89"/>
      <c r="M6" s="89"/>
      <c r="N6" s="89"/>
      <c r="O6" s="89"/>
      <c r="P6" s="89"/>
      <c r="Q6" s="89"/>
      <c r="R6" s="89"/>
      <c r="S6" s="89"/>
      <c r="T6" s="89"/>
      <c r="U6" s="92"/>
      <c r="V6" s="89"/>
      <c r="W6" s="89"/>
      <c r="X6" s="89"/>
      <c r="Y6" s="89"/>
      <c r="Z6" s="89"/>
      <c r="AA6" s="89"/>
      <c r="AB6" s="89"/>
      <c r="AC6" s="89"/>
      <c r="AD6" s="89"/>
      <c r="AE6" s="89"/>
    </row>
    <row r="7" spans="1:31" x14ac:dyDescent="0.25">
      <c r="A7" s="22" t="s">
        <v>684</v>
      </c>
      <c r="B7" s="85">
        <v>1725</v>
      </c>
      <c r="C7" s="90">
        <v>0.80115999999999998</v>
      </c>
      <c r="D7" s="91">
        <f>100*0.80116</f>
        <v>80.116</v>
      </c>
      <c r="E7" s="22" t="s">
        <v>685</v>
      </c>
      <c r="G7" s="89"/>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22" t="s">
        <v>686</v>
      </c>
      <c r="B8" s="85">
        <v>1703</v>
      </c>
      <c r="C8" s="90">
        <v>0.82149000000000005</v>
      </c>
      <c r="D8" s="91">
        <f>100*0.82149</f>
        <v>82.149000000000001</v>
      </c>
      <c r="E8" s="22" t="s">
        <v>687</v>
      </c>
      <c r="H8" s="89"/>
      <c r="I8" s="93"/>
      <c r="J8" s="93"/>
      <c r="K8" s="93"/>
      <c r="L8" s="94"/>
      <c r="M8" s="94"/>
      <c r="N8" s="94"/>
      <c r="O8" s="93"/>
    </row>
    <row r="9" spans="1:31" x14ac:dyDescent="0.25">
      <c r="A9" s="22" t="s">
        <v>688</v>
      </c>
      <c r="B9" s="85">
        <v>1867</v>
      </c>
      <c r="C9" s="90">
        <v>0.84306000000000003</v>
      </c>
      <c r="D9" s="91">
        <f>100*0.84306</f>
        <v>84.305999999999997</v>
      </c>
      <c r="E9" s="22" t="s">
        <v>689</v>
      </c>
      <c r="H9" s="89"/>
      <c r="I9" s="93"/>
      <c r="J9" s="93"/>
      <c r="K9" s="93"/>
      <c r="L9" s="94"/>
      <c r="M9" s="94"/>
      <c r="N9" s="94"/>
      <c r="O9" s="93"/>
    </row>
    <row r="10" spans="1:31" x14ac:dyDescent="0.25">
      <c r="A10" s="22" t="s">
        <v>690</v>
      </c>
      <c r="B10" s="85">
        <v>2031</v>
      </c>
      <c r="C10" s="90">
        <v>0.84835000000000005</v>
      </c>
      <c r="D10" s="91">
        <f>100*0.84835</f>
        <v>84.835000000000008</v>
      </c>
      <c r="E10" s="22" t="s">
        <v>691</v>
      </c>
      <c r="H10" s="89"/>
      <c r="I10" s="93"/>
      <c r="J10" s="93"/>
      <c r="K10" s="93"/>
      <c r="L10" s="94"/>
      <c r="M10" s="94"/>
      <c r="N10" s="94"/>
      <c r="O10" s="93"/>
    </row>
    <row r="11" spans="1:31" x14ac:dyDescent="0.25">
      <c r="A11" s="22" t="s">
        <v>692</v>
      </c>
      <c r="B11" s="85">
        <v>1958</v>
      </c>
      <c r="C11" s="90">
        <v>0.86294000000000004</v>
      </c>
      <c r="D11" s="91">
        <f>100*0.86294</f>
        <v>86.294000000000011</v>
      </c>
      <c r="E11" s="22" t="s">
        <v>693</v>
      </c>
      <c r="H11" s="89"/>
      <c r="I11" s="93"/>
      <c r="J11" s="93"/>
      <c r="K11" s="93"/>
      <c r="L11" s="94"/>
      <c r="M11" s="94"/>
      <c r="N11" s="94"/>
      <c r="O11" s="93"/>
    </row>
    <row r="12" spans="1:31" x14ac:dyDescent="0.25">
      <c r="A12" s="13" t="s">
        <v>134</v>
      </c>
    </row>
    <row r="13" spans="1:31" x14ac:dyDescent="0.25">
      <c r="A13" s="9" t="s">
        <v>615</v>
      </c>
    </row>
    <row r="14" spans="1:31" x14ac:dyDescent="0.25">
      <c r="A14" s="14" t="s">
        <v>1031</v>
      </c>
    </row>
    <row r="15" spans="1:31" x14ac:dyDescent="0.25">
      <c r="A15" s="14" t="s">
        <v>824</v>
      </c>
    </row>
    <row r="16" spans="1:31" x14ac:dyDescent="0.25">
      <c r="A16" s="6" t="s">
        <v>1036</v>
      </c>
      <c r="D16" s="95"/>
      <c r="E16" s="95"/>
    </row>
    <row r="17" spans="1:7" x14ac:dyDescent="0.25">
      <c r="A17" s="6" t="s">
        <v>1028</v>
      </c>
    </row>
    <row r="23" spans="1:7" x14ac:dyDescent="0.25">
      <c r="C23" s="5"/>
      <c r="D23" s="5"/>
      <c r="E23" s="5"/>
      <c r="F23" s="5"/>
      <c r="G23" s="5"/>
    </row>
    <row r="24" spans="1:7" x14ac:dyDescent="0.25">
      <c r="C24" s="5"/>
      <c r="D24" s="5"/>
      <c r="E24" s="5"/>
      <c r="F24" s="5"/>
      <c r="G24" s="5"/>
    </row>
    <row r="25" spans="1:7" x14ac:dyDescent="0.25">
      <c r="C25" s="5"/>
      <c r="D25" s="5"/>
      <c r="E25" s="5"/>
      <c r="F25" s="5"/>
      <c r="G25" s="5"/>
    </row>
    <row r="26" spans="1:7" x14ac:dyDescent="0.25">
      <c r="C26" s="5"/>
      <c r="D26" s="5"/>
      <c r="E26" s="5"/>
      <c r="F26" s="5"/>
      <c r="G26" s="5"/>
    </row>
    <row r="27" spans="1:7" x14ac:dyDescent="0.25">
      <c r="C27" s="5"/>
      <c r="D27" s="5"/>
      <c r="E27" s="5"/>
      <c r="F27" s="5"/>
      <c r="G27" s="5"/>
    </row>
    <row r="28" spans="1:7" x14ac:dyDescent="0.25">
      <c r="C28" s="5"/>
      <c r="D28" s="5"/>
      <c r="E28" s="5"/>
      <c r="F28" s="5"/>
      <c r="G28" s="5"/>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2201-45FB-472F-B0A7-3B0CB23315DB}">
  <sheetPr codeName="Sheet32">
    <pageSetUpPr fitToPage="1"/>
  </sheetPr>
  <dimension ref="A1:G37"/>
  <sheetViews>
    <sheetView zoomScale="85" zoomScaleNormal="85" workbookViewId="0"/>
  </sheetViews>
  <sheetFormatPr defaultColWidth="8.85546875" defaultRowHeight="15.75" x14ac:dyDescent="0.25"/>
  <cols>
    <col min="1" max="1" width="46.85546875" style="5" customWidth="1"/>
    <col min="2" max="2" width="15.42578125" style="5" customWidth="1"/>
    <col min="3" max="3" width="13" style="5" bestFit="1" customWidth="1"/>
    <col min="4" max="5" width="12.5703125" style="5" bestFit="1" customWidth="1"/>
    <col min="6" max="6" width="8.85546875" style="5"/>
    <col min="7" max="7" width="17" style="5" customWidth="1"/>
    <col min="8" max="10" width="8.85546875" style="5"/>
    <col min="11" max="11" width="4.28515625" style="5" customWidth="1"/>
    <col min="12" max="16384" width="8.85546875" style="5"/>
  </cols>
  <sheetData>
    <row r="1" spans="1:7" x14ac:dyDescent="0.25">
      <c r="A1" s="9" t="s">
        <v>1014</v>
      </c>
    </row>
    <row r="3" spans="1:7" ht="31.5" x14ac:dyDescent="0.25">
      <c r="A3" s="74" t="s">
        <v>61</v>
      </c>
      <c r="B3" s="138" t="s">
        <v>974</v>
      </c>
      <c r="C3" s="138" t="s">
        <v>975</v>
      </c>
      <c r="D3" s="138" t="s">
        <v>976</v>
      </c>
      <c r="E3" s="138" t="s">
        <v>977</v>
      </c>
      <c r="G3" s="9"/>
    </row>
    <row r="4" spans="1:7" ht="13.7" customHeight="1" x14ac:dyDescent="0.25">
      <c r="A4" s="70" t="s">
        <v>404</v>
      </c>
      <c r="B4" s="79">
        <v>7.8</v>
      </c>
      <c r="C4" s="79">
        <v>9.3000000000000007</v>
      </c>
      <c r="D4" s="79">
        <v>11.9</v>
      </c>
      <c r="E4" s="79">
        <v>18.399999999999999</v>
      </c>
      <c r="F4" s="12"/>
      <c r="G4" s="9"/>
    </row>
    <row r="5" spans="1:7" x14ac:dyDescent="0.25">
      <c r="A5" s="70" t="s">
        <v>412</v>
      </c>
      <c r="B5" s="79">
        <v>9.8000000000000007</v>
      </c>
      <c r="C5" s="79">
        <v>16.600000000000001</v>
      </c>
      <c r="D5" s="79">
        <v>23.3</v>
      </c>
      <c r="E5" s="79">
        <v>24</v>
      </c>
      <c r="F5" s="12"/>
      <c r="G5" s="9"/>
    </row>
    <row r="6" spans="1:7" x14ac:dyDescent="0.25">
      <c r="A6" s="69" t="s">
        <v>407</v>
      </c>
      <c r="B6" s="79">
        <v>13.9</v>
      </c>
      <c r="C6" s="79">
        <v>15</v>
      </c>
      <c r="D6" s="79">
        <v>16.399999999999999</v>
      </c>
      <c r="E6" s="79">
        <v>20.3</v>
      </c>
      <c r="F6" s="12"/>
      <c r="G6" s="9"/>
    </row>
    <row r="7" spans="1:7" x14ac:dyDescent="0.25">
      <c r="A7" s="70" t="s">
        <v>674</v>
      </c>
      <c r="B7" s="79">
        <v>14.9</v>
      </c>
      <c r="C7" s="79">
        <v>16.7</v>
      </c>
      <c r="D7" s="79">
        <v>19.8</v>
      </c>
      <c r="E7" s="79">
        <v>30.6</v>
      </c>
      <c r="F7" s="12"/>
    </row>
    <row r="8" spans="1:7" x14ac:dyDescent="0.25">
      <c r="A8" s="69" t="s">
        <v>387</v>
      </c>
      <c r="B8" s="79">
        <v>21.2</v>
      </c>
      <c r="C8" s="79">
        <v>24.1</v>
      </c>
      <c r="D8" s="79">
        <v>30.4</v>
      </c>
      <c r="E8" s="79">
        <v>34.4</v>
      </c>
      <c r="F8" s="12"/>
    </row>
    <row r="9" spans="1:7" x14ac:dyDescent="0.25">
      <c r="A9" s="68" t="s">
        <v>90</v>
      </c>
      <c r="B9" s="79">
        <v>26.3</v>
      </c>
      <c r="C9" s="79">
        <v>30.7</v>
      </c>
      <c r="D9" s="79">
        <v>32</v>
      </c>
      <c r="E9" s="79">
        <v>30.1</v>
      </c>
      <c r="F9" s="12"/>
    </row>
    <row r="10" spans="1:7" x14ac:dyDescent="0.25">
      <c r="A10" s="69" t="s">
        <v>393</v>
      </c>
      <c r="B10" s="79">
        <v>31.4</v>
      </c>
      <c r="C10" s="79">
        <v>37.799999999999997</v>
      </c>
      <c r="D10" s="79">
        <v>42.1</v>
      </c>
      <c r="E10" s="79">
        <v>45.6</v>
      </c>
      <c r="F10" s="12"/>
    </row>
    <row r="11" spans="1:7" x14ac:dyDescent="0.25">
      <c r="A11" s="69" t="s">
        <v>403</v>
      </c>
      <c r="B11" s="79">
        <v>32.299999999999997</v>
      </c>
      <c r="C11" s="79">
        <v>38.5</v>
      </c>
      <c r="D11" s="79">
        <v>46.2</v>
      </c>
      <c r="E11" s="79">
        <v>59.6</v>
      </c>
      <c r="F11" s="12"/>
    </row>
    <row r="12" spans="1:7" x14ac:dyDescent="0.25">
      <c r="A12" s="69" t="s">
        <v>675</v>
      </c>
      <c r="B12" s="79">
        <v>40</v>
      </c>
      <c r="C12" s="79">
        <v>46.5</v>
      </c>
      <c r="D12" s="79">
        <v>56.6</v>
      </c>
      <c r="E12" s="79">
        <v>61.9</v>
      </c>
      <c r="F12" s="12"/>
    </row>
    <row r="13" spans="1:7" x14ac:dyDescent="0.25">
      <c r="A13" s="80" t="s">
        <v>88</v>
      </c>
      <c r="B13" s="81">
        <v>50.6</v>
      </c>
      <c r="C13" s="81">
        <v>58.6</v>
      </c>
      <c r="D13" s="81">
        <v>64.2</v>
      </c>
      <c r="E13" s="81">
        <v>66.3</v>
      </c>
      <c r="F13" s="12"/>
    </row>
    <row r="14" spans="1:7" x14ac:dyDescent="0.25">
      <c r="A14" s="70" t="s">
        <v>93</v>
      </c>
      <c r="B14" s="79">
        <v>48.7</v>
      </c>
      <c r="C14" s="79">
        <v>53.1</v>
      </c>
      <c r="D14" s="79">
        <v>66.099999999999994</v>
      </c>
      <c r="E14" s="79">
        <v>70.900000000000006</v>
      </c>
      <c r="F14" s="12"/>
    </row>
    <row r="15" spans="1:7" x14ac:dyDescent="0.25">
      <c r="A15" s="69" t="s">
        <v>63</v>
      </c>
      <c r="B15" s="79">
        <v>53</v>
      </c>
      <c r="C15" s="79">
        <v>58.6</v>
      </c>
      <c r="D15" s="79">
        <v>67.099999999999994</v>
      </c>
      <c r="E15" s="79">
        <v>66.900000000000006</v>
      </c>
      <c r="F15" s="12"/>
    </row>
    <row r="16" spans="1:7" x14ac:dyDescent="0.25">
      <c r="A16" s="69" t="s">
        <v>401</v>
      </c>
      <c r="B16" s="79">
        <v>55.1</v>
      </c>
      <c r="C16" s="79">
        <v>63.8</v>
      </c>
      <c r="D16" s="79">
        <v>70</v>
      </c>
      <c r="E16" s="79">
        <v>78.400000000000006</v>
      </c>
      <c r="F16" s="12"/>
    </row>
    <row r="17" spans="1:6" x14ac:dyDescent="0.25">
      <c r="A17" s="69" t="s">
        <v>398</v>
      </c>
      <c r="B17" s="79">
        <v>55.4</v>
      </c>
      <c r="C17" s="79">
        <v>56.7</v>
      </c>
      <c r="D17" s="79">
        <v>59.8</v>
      </c>
      <c r="E17" s="79">
        <v>63.9</v>
      </c>
      <c r="F17" s="12"/>
    </row>
    <row r="18" spans="1:6" x14ac:dyDescent="0.25">
      <c r="A18" s="69" t="s">
        <v>384</v>
      </c>
      <c r="B18" s="79">
        <v>63.6</v>
      </c>
      <c r="C18" s="79">
        <v>63.6</v>
      </c>
      <c r="D18" s="79">
        <v>63.9</v>
      </c>
      <c r="E18" s="79">
        <v>63.2</v>
      </c>
      <c r="F18" s="12"/>
    </row>
    <row r="19" spans="1:6" x14ac:dyDescent="0.25">
      <c r="A19" s="69" t="s">
        <v>64</v>
      </c>
      <c r="B19" s="79">
        <v>63.6</v>
      </c>
      <c r="C19" s="79">
        <v>69.2</v>
      </c>
      <c r="D19" s="79">
        <v>66.900000000000006</v>
      </c>
      <c r="E19" s="79">
        <v>68.8</v>
      </c>
      <c r="F19" s="12"/>
    </row>
    <row r="20" spans="1:6" x14ac:dyDescent="0.25">
      <c r="A20" s="69" t="s">
        <v>396</v>
      </c>
      <c r="B20" s="79">
        <v>73.599999999999994</v>
      </c>
      <c r="C20" s="79">
        <v>90.6</v>
      </c>
      <c r="D20" s="79">
        <v>94.4</v>
      </c>
      <c r="E20" s="79">
        <v>92</v>
      </c>
      <c r="F20" s="12"/>
    </row>
    <row r="21" spans="1:6" x14ac:dyDescent="0.25">
      <c r="A21" s="70" t="s">
        <v>383</v>
      </c>
      <c r="B21" s="79">
        <v>73.099999999999994</v>
      </c>
      <c r="C21" s="79">
        <v>81.3</v>
      </c>
      <c r="D21" s="79">
        <v>83</v>
      </c>
      <c r="E21" s="79">
        <v>86.7</v>
      </c>
      <c r="F21" s="12"/>
    </row>
    <row r="22" spans="1:6" x14ac:dyDescent="0.25">
      <c r="A22" s="69" t="s">
        <v>65</v>
      </c>
      <c r="B22" s="79">
        <v>77.099999999999994</v>
      </c>
      <c r="C22" s="79">
        <v>85.5</v>
      </c>
      <c r="D22" s="79">
        <v>86.9</v>
      </c>
      <c r="E22" s="79">
        <v>89.4</v>
      </c>
      <c r="F22" s="12"/>
    </row>
    <row r="23" spans="1:6" ht="14.25" customHeight="1" x14ac:dyDescent="0.25">
      <c r="A23" s="69" t="s">
        <v>89</v>
      </c>
      <c r="B23" s="79">
        <v>73.8</v>
      </c>
      <c r="C23" s="79">
        <v>71.2</v>
      </c>
      <c r="D23" s="79">
        <v>68</v>
      </c>
      <c r="E23" s="79">
        <v>66.2</v>
      </c>
      <c r="F23" s="12"/>
    </row>
    <row r="24" spans="1:6" x14ac:dyDescent="0.25">
      <c r="A24" s="69" t="s">
        <v>94</v>
      </c>
      <c r="B24" s="79">
        <v>81</v>
      </c>
      <c r="C24" s="79">
        <v>82.2</v>
      </c>
      <c r="D24" s="79">
        <v>80.5</v>
      </c>
      <c r="E24" s="79">
        <v>79.599999999999994</v>
      </c>
      <c r="F24" s="12"/>
    </row>
    <row r="25" spans="1:6" x14ac:dyDescent="0.25">
      <c r="A25" s="69" t="s">
        <v>650</v>
      </c>
      <c r="B25" s="79">
        <v>83.7</v>
      </c>
      <c r="C25" s="79">
        <v>85.3</v>
      </c>
      <c r="D25" s="79">
        <v>87.7</v>
      </c>
      <c r="E25" s="79">
        <v>91.3</v>
      </c>
      <c r="F25" s="12"/>
    </row>
    <row r="26" spans="1:6" x14ac:dyDescent="0.25">
      <c r="A26" s="69" t="s">
        <v>388</v>
      </c>
      <c r="B26" s="79">
        <v>87.9</v>
      </c>
      <c r="C26" s="79">
        <v>87.4</v>
      </c>
      <c r="D26" s="79">
        <v>91.7</v>
      </c>
      <c r="E26" s="79">
        <v>92.6</v>
      </c>
      <c r="F26" s="12"/>
    </row>
    <row r="27" spans="1:6" x14ac:dyDescent="0.25">
      <c r="A27" s="69" t="s">
        <v>411</v>
      </c>
      <c r="B27" s="79">
        <v>85.4</v>
      </c>
      <c r="C27" s="79">
        <v>91.9</v>
      </c>
      <c r="D27" s="79">
        <v>96.2</v>
      </c>
      <c r="E27" s="79">
        <v>97</v>
      </c>
      <c r="F27" s="12"/>
    </row>
    <row r="28" spans="1:6" x14ac:dyDescent="0.25">
      <c r="A28" s="5" t="s">
        <v>135</v>
      </c>
      <c r="F28" s="12"/>
    </row>
    <row r="29" spans="1:6" x14ac:dyDescent="0.25">
      <c r="A29" s="9" t="s">
        <v>615</v>
      </c>
      <c r="F29" s="12"/>
    </row>
    <row r="30" spans="1:6" x14ac:dyDescent="0.25">
      <c r="A30" s="14" t="s">
        <v>821</v>
      </c>
      <c r="F30" s="12"/>
    </row>
    <row r="31" spans="1:6" x14ac:dyDescent="0.25">
      <c r="A31" s="14" t="s">
        <v>817</v>
      </c>
      <c r="B31" s="6"/>
      <c r="C31" s="6"/>
      <c r="D31" s="6"/>
      <c r="E31" s="6"/>
      <c r="F31" s="12"/>
    </row>
    <row r="32" spans="1:6" x14ac:dyDescent="0.25">
      <c r="A32" s="14" t="s">
        <v>862</v>
      </c>
      <c r="F32" s="12"/>
    </row>
    <row r="33" spans="1:6" x14ac:dyDescent="0.25">
      <c r="A33" s="14" t="s">
        <v>1032</v>
      </c>
      <c r="F33" s="12"/>
    </row>
    <row r="34" spans="1:6" x14ac:dyDescent="0.25">
      <c r="A34" s="14" t="s">
        <v>822</v>
      </c>
      <c r="F34" s="12"/>
    </row>
    <row r="35" spans="1:6" x14ac:dyDescent="0.25">
      <c r="A35" s="14" t="s">
        <v>823</v>
      </c>
      <c r="B35" s="16"/>
      <c r="C35" s="16"/>
      <c r="D35" s="16"/>
      <c r="E35" s="16"/>
      <c r="F35" s="12"/>
    </row>
    <row r="36" spans="1:6" x14ac:dyDescent="0.25">
      <c r="A36" s="6" t="s">
        <v>1034</v>
      </c>
    </row>
    <row r="37" spans="1:6" x14ac:dyDescent="0.25">
      <c r="A37" s="6" t="s">
        <v>625</v>
      </c>
    </row>
  </sheetData>
  <conditionalFormatting sqref="F1:F1048576">
    <cfRule type="colorScale" priority="2">
      <colorScale>
        <cfvo type="min"/>
        <cfvo type="percentile" val="50"/>
        <cfvo type="max"/>
        <color rgb="FFF8696B"/>
        <color rgb="FFFFEB84"/>
        <color rgb="FF63BE7B"/>
      </colorScale>
    </cfRule>
  </conditionalFormatting>
  <pageMargins left="0.25" right="0.25" top="0.75" bottom="0.75" header="0.3" footer="0.3"/>
  <pageSetup scale="5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D699-A98B-47A4-8604-4A3ED051682A}">
  <sheetPr codeName="Sheet33"/>
  <dimension ref="A1:AB34"/>
  <sheetViews>
    <sheetView zoomScale="85" zoomScaleNormal="85" workbookViewId="0"/>
  </sheetViews>
  <sheetFormatPr defaultColWidth="9.140625" defaultRowHeight="15.75" x14ac:dyDescent="0.25"/>
  <cols>
    <col min="1" max="1" width="23" style="5" customWidth="1"/>
    <col min="2" max="9" width="15.7109375" style="5" customWidth="1"/>
    <col min="10" max="13" width="9.140625" style="5"/>
    <col min="14" max="14" width="24.5703125" style="5" customWidth="1"/>
    <col min="15" max="22" width="15.7109375" style="5" customWidth="1"/>
    <col min="23" max="23" width="9.140625" style="5" customWidth="1"/>
    <col min="24" max="24" width="24.7109375" style="5" customWidth="1"/>
    <col min="25" max="16384" width="9.140625" style="5"/>
  </cols>
  <sheetData>
    <row r="1" spans="1:28" x14ac:dyDescent="0.25">
      <c r="A1" s="9" t="s">
        <v>668</v>
      </c>
    </row>
    <row r="3" spans="1:28" ht="47.25" x14ac:dyDescent="0.25">
      <c r="A3" s="117" t="s">
        <v>61</v>
      </c>
      <c r="B3" s="135" t="s">
        <v>978</v>
      </c>
      <c r="C3" s="135" t="s">
        <v>979</v>
      </c>
      <c r="D3" s="135" t="s">
        <v>980</v>
      </c>
      <c r="E3" s="135" t="s">
        <v>981</v>
      </c>
      <c r="F3" s="135" t="s">
        <v>982</v>
      </c>
      <c r="G3" s="135" t="s">
        <v>983</v>
      </c>
      <c r="H3" s="135" t="s">
        <v>984</v>
      </c>
      <c r="I3" s="135" t="s">
        <v>985</v>
      </c>
      <c r="Y3" s="12"/>
      <c r="Z3" s="78"/>
      <c r="AA3" s="78"/>
      <c r="AB3" s="78"/>
    </row>
    <row r="4" spans="1:28" x14ac:dyDescent="0.25">
      <c r="A4" s="2" t="s">
        <v>450</v>
      </c>
      <c r="B4" s="77">
        <v>93</v>
      </c>
      <c r="C4" s="54" t="s">
        <v>136</v>
      </c>
      <c r="D4" s="77">
        <v>81.7</v>
      </c>
      <c r="E4" s="77" t="s">
        <v>137</v>
      </c>
      <c r="F4" s="77">
        <v>79.3</v>
      </c>
      <c r="G4" s="54" t="s">
        <v>138</v>
      </c>
      <c r="H4" s="77">
        <v>78.099999999999994</v>
      </c>
      <c r="I4" s="54" t="s">
        <v>139</v>
      </c>
      <c r="Y4" s="12"/>
      <c r="Z4" s="78"/>
      <c r="AA4" s="78"/>
      <c r="AB4" s="78"/>
    </row>
    <row r="5" spans="1:28" x14ac:dyDescent="0.25">
      <c r="A5" s="2" t="s">
        <v>451</v>
      </c>
      <c r="B5" s="77">
        <v>98.4</v>
      </c>
      <c r="C5" s="54" t="s">
        <v>140</v>
      </c>
      <c r="D5" s="77">
        <v>97.9</v>
      </c>
      <c r="E5" s="77" t="s">
        <v>141</v>
      </c>
      <c r="F5" s="77">
        <v>97.9</v>
      </c>
      <c r="G5" s="54" t="s">
        <v>142</v>
      </c>
      <c r="H5" s="77">
        <v>97.9</v>
      </c>
      <c r="I5" s="54" t="s">
        <v>452</v>
      </c>
      <c r="Y5" s="12"/>
      <c r="Z5" s="78"/>
      <c r="AA5" s="78"/>
      <c r="AB5" s="78"/>
    </row>
    <row r="6" spans="1:28" x14ac:dyDescent="0.25">
      <c r="A6" s="2" t="s">
        <v>453</v>
      </c>
      <c r="B6" s="77">
        <v>98.4</v>
      </c>
      <c r="C6" s="54" t="s">
        <v>143</v>
      </c>
      <c r="D6" s="77">
        <v>95.9</v>
      </c>
      <c r="E6" s="77" t="s">
        <v>144</v>
      </c>
      <c r="F6" s="77">
        <v>95.3</v>
      </c>
      <c r="G6" s="54" t="s">
        <v>145</v>
      </c>
      <c r="H6" s="77">
        <v>94.5</v>
      </c>
      <c r="I6" s="54" t="s">
        <v>146</v>
      </c>
      <c r="Y6" s="12"/>
      <c r="Z6" s="78"/>
      <c r="AA6" s="78"/>
      <c r="AB6" s="78"/>
    </row>
    <row r="7" spans="1:28" x14ac:dyDescent="0.25">
      <c r="A7" s="2" t="s">
        <v>454</v>
      </c>
      <c r="B7" s="77">
        <v>56.2</v>
      </c>
      <c r="C7" s="54" t="s">
        <v>147</v>
      </c>
      <c r="D7" s="77">
        <v>33.6</v>
      </c>
      <c r="E7" s="77" t="s">
        <v>148</v>
      </c>
      <c r="F7" s="77">
        <v>30.9</v>
      </c>
      <c r="G7" s="54" t="s">
        <v>149</v>
      </c>
      <c r="H7" s="77">
        <v>29.7</v>
      </c>
      <c r="I7" s="54" t="s">
        <v>150</v>
      </c>
      <c r="Y7" s="12"/>
      <c r="Z7" s="78"/>
      <c r="AA7" s="78"/>
      <c r="AB7" s="78"/>
    </row>
    <row r="8" spans="1:28" x14ac:dyDescent="0.25">
      <c r="A8" s="2" t="s">
        <v>455</v>
      </c>
      <c r="B8" s="77">
        <v>97.3</v>
      </c>
      <c r="C8" s="54" t="s">
        <v>151</v>
      </c>
      <c r="D8" s="77">
        <v>92.6</v>
      </c>
      <c r="E8" s="77" t="s">
        <v>152</v>
      </c>
      <c r="F8" s="77">
        <v>90.9</v>
      </c>
      <c r="G8" s="54" t="s">
        <v>153</v>
      </c>
      <c r="H8" s="77">
        <v>90.7</v>
      </c>
      <c r="I8" s="54" t="s">
        <v>154</v>
      </c>
      <c r="Y8" s="12"/>
      <c r="Z8" s="78"/>
      <c r="AA8" s="78"/>
      <c r="AB8" s="78"/>
    </row>
    <row r="9" spans="1:28" x14ac:dyDescent="0.25">
      <c r="A9" s="2" t="s">
        <v>456</v>
      </c>
      <c r="B9" s="77">
        <v>36.299999999999997</v>
      </c>
      <c r="C9" s="54" t="s">
        <v>155</v>
      </c>
      <c r="D9" s="77">
        <v>15.1</v>
      </c>
      <c r="E9" s="77" t="s">
        <v>156</v>
      </c>
      <c r="F9" s="77">
        <v>13.1</v>
      </c>
      <c r="G9" s="54" t="s">
        <v>157</v>
      </c>
      <c r="H9" s="77">
        <v>12.7</v>
      </c>
      <c r="I9" s="54" t="s">
        <v>158</v>
      </c>
      <c r="Y9" s="12"/>
      <c r="Z9" s="78"/>
      <c r="AA9" s="78"/>
      <c r="AB9" s="78"/>
    </row>
    <row r="10" spans="1:28" x14ac:dyDescent="0.25">
      <c r="A10" s="2" t="s">
        <v>457</v>
      </c>
      <c r="B10" s="77">
        <v>77.7</v>
      </c>
      <c r="C10" s="54" t="s">
        <v>159</v>
      </c>
      <c r="D10" s="77">
        <v>49.4</v>
      </c>
      <c r="E10" s="77" t="s">
        <v>160</v>
      </c>
      <c r="F10" s="77">
        <v>41.3</v>
      </c>
      <c r="G10" s="54" t="s">
        <v>161</v>
      </c>
      <c r="H10" s="77">
        <v>40.299999999999997</v>
      </c>
      <c r="I10" s="54" t="s">
        <v>162</v>
      </c>
      <c r="Y10" s="12"/>
      <c r="Z10" s="78"/>
      <c r="AA10" s="78"/>
      <c r="AB10" s="78"/>
    </row>
    <row r="11" spans="1:28" x14ac:dyDescent="0.25">
      <c r="A11" s="2" t="s">
        <v>458</v>
      </c>
      <c r="B11" s="77">
        <v>82.2</v>
      </c>
      <c r="C11" s="54" t="s">
        <v>163</v>
      </c>
      <c r="D11" s="77">
        <v>64.7</v>
      </c>
      <c r="E11" s="77" t="s">
        <v>164</v>
      </c>
      <c r="F11" s="77">
        <v>55.4</v>
      </c>
      <c r="G11" s="54" t="s">
        <v>165</v>
      </c>
      <c r="H11" s="77">
        <v>48.4</v>
      </c>
      <c r="I11" s="54" t="s">
        <v>166</v>
      </c>
      <c r="Y11" s="12"/>
      <c r="Z11" s="78"/>
      <c r="AA11" s="78"/>
      <c r="AB11" s="78"/>
    </row>
    <row r="12" spans="1:28" x14ac:dyDescent="0.25">
      <c r="A12" s="2" t="s">
        <v>459</v>
      </c>
      <c r="B12" s="77">
        <v>81.3</v>
      </c>
      <c r="C12" s="54" t="s">
        <v>167</v>
      </c>
      <c r="D12" s="77">
        <v>70.099999999999994</v>
      </c>
      <c r="E12" s="77" t="s">
        <v>168</v>
      </c>
      <c r="F12" s="77">
        <v>62.1</v>
      </c>
      <c r="G12" s="54" t="s">
        <v>169</v>
      </c>
      <c r="H12" s="77">
        <v>58.1</v>
      </c>
      <c r="I12" s="54" t="s">
        <v>170</v>
      </c>
      <c r="Y12" s="12"/>
      <c r="Z12" s="78"/>
      <c r="AA12" s="78"/>
      <c r="AB12" s="78"/>
    </row>
    <row r="13" spans="1:28" x14ac:dyDescent="0.25">
      <c r="A13" s="2" t="s">
        <v>460</v>
      </c>
      <c r="B13" s="77">
        <v>79.2</v>
      </c>
      <c r="C13" s="54" t="s">
        <v>171</v>
      </c>
      <c r="D13" s="77">
        <v>55.2</v>
      </c>
      <c r="E13" s="77" t="s">
        <v>172</v>
      </c>
      <c r="F13" s="77">
        <v>38.200000000000003</v>
      </c>
      <c r="G13" s="54" t="s">
        <v>173</v>
      </c>
      <c r="H13" s="77">
        <v>31.1</v>
      </c>
      <c r="I13" s="54" t="s">
        <v>174</v>
      </c>
      <c r="Y13" s="12"/>
      <c r="Z13" s="78"/>
      <c r="AA13" s="78"/>
      <c r="AB13" s="78"/>
    </row>
    <row r="14" spans="1:28" x14ac:dyDescent="0.25">
      <c r="A14" s="2" t="s">
        <v>461</v>
      </c>
      <c r="B14" s="77">
        <v>95.3</v>
      </c>
      <c r="C14" s="54" t="s">
        <v>175</v>
      </c>
      <c r="D14" s="77">
        <v>88.3</v>
      </c>
      <c r="E14" s="77" t="s">
        <v>176</v>
      </c>
      <c r="F14" s="77">
        <v>85.7</v>
      </c>
      <c r="G14" s="54" t="s">
        <v>177</v>
      </c>
      <c r="H14" s="77">
        <v>85.2</v>
      </c>
      <c r="I14" s="54" t="s">
        <v>178</v>
      </c>
      <c r="Y14" s="12"/>
      <c r="Z14" s="78"/>
      <c r="AA14" s="78"/>
      <c r="AB14" s="78"/>
    </row>
    <row r="15" spans="1:28" x14ac:dyDescent="0.25">
      <c r="A15" s="2" t="s">
        <v>462</v>
      </c>
      <c r="B15" s="77">
        <v>53.5</v>
      </c>
      <c r="C15" s="54" t="s">
        <v>179</v>
      </c>
      <c r="D15" s="77">
        <v>28.7</v>
      </c>
      <c r="E15" s="77" t="s">
        <v>180</v>
      </c>
      <c r="F15" s="77">
        <v>20.9</v>
      </c>
      <c r="G15" s="54" t="s">
        <v>181</v>
      </c>
      <c r="H15" s="77">
        <v>17</v>
      </c>
      <c r="I15" s="54" t="s">
        <v>182</v>
      </c>
      <c r="Y15" s="12"/>
      <c r="Z15" s="78"/>
      <c r="AA15" s="78"/>
      <c r="AB15" s="78"/>
    </row>
    <row r="16" spans="1:28" x14ac:dyDescent="0.25">
      <c r="A16" s="2" t="s">
        <v>463</v>
      </c>
      <c r="B16" s="77">
        <v>48</v>
      </c>
      <c r="C16" s="54" t="s">
        <v>183</v>
      </c>
      <c r="D16" s="77">
        <v>23</v>
      </c>
      <c r="E16" s="77" t="s">
        <v>184</v>
      </c>
      <c r="F16" s="77">
        <v>17.600000000000001</v>
      </c>
      <c r="G16" s="54" t="s">
        <v>185</v>
      </c>
      <c r="H16" s="77">
        <v>16.600000000000001</v>
      </c>
      <c r="I16" s="54" t="s">
        <v>186</v>
      </c>
      <c r="Y16" s="12"/>
      <c r="Z16" s="78"/>
      <c r="AA16" s="78"/>
      <c r="AB16" s="78"/>
    </row>
    <row r="17" spans="1:28" x14ac:dyDescent="0.25">
      <c r="A17" s="2" t="s">
        <v>464</v>
      </c>
      <c r="B17" s="77">
        <v>76.2</v>
      </c>
      <c r="C17" s="54" t="s">
        <v>187</v>
      </c>
      <c r="D17" s="77">
        <v>62.4</v>
      </c>
      <c r="E17" s="77" t="s">
        <v>188</v>
      </c>
      <c r="F17" s="77">
        <v>56.4</v>
      </c>
      <c r="G17" s="54" t="s">
        <v>189</v>
      </c>
      <c r="H17" s="77">
        <v>54.3</v>
      </c>
      <c r="I17" s="54" t="s">
        <v>190</v>
      </c>
      <c r="Y17" s="12"/>
      <c r="Z17" s="78"/>
      <c r="AA17" s="78"/>
      <c r="AB17" s="78"/>
    </row>
    <row r="18" spans="1:28" x14ac:dyDescent="0.25">
      <c r="A18" s="2" t="s">
        <v>465</v>
      </c>
      <c r="B18" s="77">
        <v>81.099999999999994</v>
      </c>
      <c r="C18" s="54" t="s">
        <v>191</v>
      </c>
      <c r="D18" s="77">
        <v>61.8</v>
      </c>
      <c r="E18" s="77" t="s">
        <v>192</v>
      </c>
      <c r="F18" s="77">
        <v>50</v>
      </c>
      <c r="G18" s="54" t="s">
        <v>193</v>
      </c>
      <c r="H18" s="77">
        <v>40.4</v>
      </c>
      <c r="I18" s="54" t="s">
        <v>194</v>
      </c>
      <c r="Y18" s="12"/>
      <c r="Z18" s="78"/>
      <c r="AA18" s="78"/>
      <c r="AB18" s="78"/>
    </row>
    <row r="19" spans="1:28" x14ac:dyDescent="0.25">
      <c r="A19" s="2" t="s">
        <v>466</v>
      </c>
      <c r="B19" s="77">
        <v>87.9</v>
      </c>
      <c r="C19" s="54" t="s">
        <v>195</v>
      </c>
      <c r="D19" s="77">
        <v>78.7</v>
      </c>
      <c r="E19" s="77" t="s">
        <v>196</v>
      </c>
      <c r="F19" s="77">
        <v>70.7</v>
      </c>
      <c r="G19" s="54" t="s">
        <v>197</v>
      </c>
      <c r="H19" s="77">
        <v>66.7</v>
      </c>
      <c r="I19" s="54" t="s">
        <v>198</v>
      </c>
      <c r="Y19" s="12"/>
      <c r="Z19" s="78"/>
      <c r="AA19" s="78"/>
      <c r="AB19" s="78"/>
    </row>
    <row r="20" spans="1:28" x14ac:dyDescent="0.25">
      <c r="A20" s="2" t="s">
        <v>467</v>
      </c>
      <c r="B20" s="77">
        <v>91.6</v>
      </c>
      <c r="C20" s="54" t="s">
        <v>199</v>
      </c>
      <c r="D20" s="77">
        <v>87.7</v>
      </c>
      <c r="E20" s="77" t="s">
        <v>200</v>
      </c>
      <c r="F20" s="77">
        <v>84.5</v>
      </c>
      <c r="G20" s="54" t="s">
        <v>201</v>
      </c>
      <c r="H20" s="77">
        <v>82.3</v>
      </c>
      <c r="I20" s="54" t="s">
        <v>202</v>
      </c>
      <c r="Y20" s="12"/>
      <c r="Z20" s="78"/>
      <c r="AA20" s="78"/>
      <c r="AB20" s="78"/>
    </row>
    <row r="21" spans="1:28" x14ac:dyDescent="0.25">
      <c r="A21" s="2" t="s">
        <v>468</v>
      </c>
      <c r="B21" s="77">
        <v>44.9</v>
      </c>
      <c r="C21" s="54" t="s">
        <v>203</v>
      </c>
      <c r="D21" s="77">
        <v>19.399999999999999</v>
      </c>
      <c r="E21" s="77" t="s">
        <v>204</v>
      </c>
      <c r="F21" s="77">
        <v>16.399999999999999</v>
      </c>
      <c r="G21" s="54" t="s">
        <v>205</v>
      </c>
      <c r="H21" s="77">
        <v>14.7</v>
      </c>
      <c r="I21" s="54" t="s">
        <v>206</v>
      </c>
      <c r="Y21" s="12"/>
      <c r="Z21" s="78"/>
      <c r="AA21" s="78"/>
      <c r="AB21" s="78"/>
    </row>
    <row r="22" spans="1:28" x14ac:dyDescent="0.25">
      <c r="A22" s="2" t="s">
        <v>469</v>
      </c>
      <c r="B22" s="77">
        <v>81.8</v>
      </c>
      <c r="C22" s="54" t="s">
        <v>207</v>
      </c>
      <c r="D22" s="77">
        <v>65</v>
      </c>
      <c r="E22" s="77" t="s">
        <v>208</v>
      </c>
      <c r="F22" s="77">
        <v>59.3</v>
      </c>
      <c r="G22" s="54" t="s">
        <v>209</v>
      </c>
      <c r="H22" s="77">
        <v>57.5</v>
      </c>
      <c r="I22" s="54" t="s">
        <v>210</v>
      </c>
      <c r="Y22" s="12"/>
      <c r="Z22" s="78"/>
      <c r="AA22" s="78"/>
      <c r="AB22" s="78"/>
    </row>
    <row r="23" spans="1:28" x14ac:dyDescent="0.25">
      <c r="A23" s="2" t="s">
        <v>470</v>
      </c>
      <c r="B23" s="77">
        <v>90.1</v>
      </c>
      <c r="C23" s="54" t="s">
        <v>211</v>
      </c>
      <c r="D23" s="77">
        <v>74.7</v>
      </c>
      <c r="E23" s="77" t="s">
        <v>212</v>
      </c>
      <c r="F23" s="77">
        <v>71.2</v>
      </c>
      <c r="G23" s="54" t="s">
        <v>213</v>
      </c>
      <c r="H23" s="77">
        <v>69.900000000000006</v>
      </c>
      <c r="I23" s="54" t="s">
        <v>214</v>
      </c>
      <c r="Y23" s="12"/>
      <c r="Z23" s="78"/>
      <c r="AA23" s="78"/>
      <c r="AB23" s="78"/>
    </row>
    <row r="24" spans="1:28" x14ac:dyDescent="0.25">
      <c r="A24" s="2" t="s">
        <v>471</v>
      </c>
      <c r="B24" s="77">
        <v>97.4</v>
      </c>
      <c r="C24" s="54" t="s">
        <v>215</v>
      </c>
      <c r="D24" s="77">
        <v>89.6</v>
      </c>
      <c r="E24" s="77" t="s">
        <v>216</v>
      </c>
      <c r="F24" s="77">
        <v>84.2</v>
      </c>
      <c r="G24" s="54" t="s">
        <v>217</v>
      </c>
      <c r="H24" s="77">
        <v>81.2</v>
      </c>
      <c r="I24" s="54" t="s">
        <v>218</v>
      </c>
    </row>
    <row r="25" spans="1:28" x14ac:dyDescent="0.25">
      <c r="A25" s="2" t="s">
        <v>472</v>
      </c>
      <c r="B25" s="77">
        <v>54.9</v>
      </c>
      <c r="C25" s="54" t="s">
        <v>219</v>
      </c>
      <c r="D25" s="77">
        <v>26.8</v>
      </c>
      <c r="E25" s="77" t="s">
        <v>220</v>
      </c>
      <c r="F25" s="77">
        <v>22.7</v>
      </c>
      <c r="G25" s="54" t="s">
        <v>221</v>
      </c>
      <c r="H25" s="77">
        <v>20.3</v>
      </c>
      <c r="I25" s="54" t="s">
        <v>222</v>
      </c>
    </row>
    <row r="26" spans="1:28" x14ac:dyDescent="0.25">
      <c r="A26" s="2" t="s">
        <v>473</v>
      </c>
      <c r="B26" s="77">
        <v>89.4</v>
      </c>
      <c r="C26" s="54" t="s">
        <v>223</v>
      </c>
      <c r="D26" s="77">
        <v>78.5</v>
      </c>
      <c r="E26" s="77" t="s">
        <v>224</v>
      </c>
      <c r="F26" s="77">
        <v>70.7</v>
      </c>
      <c r="G26" s="54" t="s">
        <v>225</v>
      </c>
      <c r="H26" s="77">
        <v>62.9</v>
      </c>
      <c r="I26" s="54" t="s">
        <v>226</v>
      </c>
    </row>
    <row r="27" spans="1:28" x14ac:dyDescent="0.25">
      <c r="A27" s="2" t="s">
        <v>474</v>
      </c>
      <c r="B27" s="77">
        <v>80.5</v>
      </c>
      <c r="C27" s="54" t="s">
        <v>227</v>
      </c>
      <c r="D27" s="77">
        <v>67.3</v>
      </c>
      <c r="E27" s="77" t="s">
        <v>228</v>
      </c>
      <c r="F27" s="77">
        <v>62.4</v>
      </c>
      <c r="G27" s="54" t="s">
        <v>229</v>
      </c>
      <c r="H27" s="77">
        <v>60.5</v>
      </c>
      <c r="I27" s="54" t="s">
        <v>230</v>
      </c>
    </row>
    <row r="28" spans="1:28" x14ac:dyDescent="0.25">
      <c r="A28" s="11" t="s">
        <v>669</v>
      </c>
    </row>
    <row r="29" spans="1:28" x14ac:dyDescent="0.25">
      <c r="A29" s="9" t="s">
        <v>615</v>
      </c>
    </row>
    <row r="30" spans="1:28" x14ac:dyDescent="0.25">
      <c r="A30" s="14" t="s">
        <v>817</v>
      </c>
    </row>
    <row r="31" spans="1:28" x14ac:dyDescent="0.25">
      <c r="A31" s="14" t="s">
        <v>819</v>
      </c>
    </row>
    <row r="32" spans="1:28" x14ac:dyDescent="0.25">
      <c r="A32" s="14" t="s">
        <v>820</v>
      </c>
    </row>
    <row r="33" spans="1:1" x14ac:dyDescent="0.25">
      <c r="A33" s="6" t="s">
        <v>1034</v>
      </c>
    </row>
    <row r="34" spans="1:1" x14ac:dyDescent="0.25">
      <c r="A34" s="6" t="s">
        <v>625</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747-00FD-48FD-9F77-ACF7C36357A2}">
  <sheetPr codeName="Sheet34"/>
  <dimension ref="A1:R17"/>
  <sheetViews>
    <sheetView zoomScale="85" zoomScaleNormal="85" workbookViewId="0"/>
  </sheetViews>
  <sheetFormatPr defaultColWidth="9.140625" defaultRowHeight="15.75" x14ac:dyDescent="0.25"/>
  <cols>
    <col min="1" max="1" width="39.28515625" style="5" customWidth="1"/>
    <col min="2" max="2" width="14.5703125" style="5" bestFit="1" customWidth="1"/>
    <col min="3" max="3" width="19.85546875" style="5" bestFit="1" customWidth="1"/>
    <col min="4" max="4" width="14.5703125" style="5" bestFit="1" customWidth="1"/>
    <col min="5" max="5" width="19.85546875" style="5" bestFit="1" customWidth="1"/>
    <col min="6" max="6" width="14.5703125" style="5" bestFit="1" customWidth="1"/>
    <col min="7" max="7" width="19.85546875" style="5" bestFit="1" customWidth="1"/>
    <col min="8" max="8" width="14.5703125" style="5" bestFit="1" customWidth="1"/>
    <col min="9" max="9" width="19.85546875" style="5" bestFit="1" customWidth="1"/>
    <col min="10" max="13" width="9.140625" style="5"/>
    <col min="14" max="14" width="18.28515625" style="5" bestFit="1" customWidth="1"/>
    <col min="15" max="15" width="9.140625" style="5"/>
    <col min="16" max="16" width="11.42578125" style="5" customWidth="1"/>
    <col min="17" max="17" width="10" style="5" customWidth="1"/>
    <col min="18" max="18" width="10.28515625" style="5" customWidth="1"/>
    <col min="19" max="19" width="9.140625" style="5"/>
    <col min="20" max="20" width="10.85546875" style="5" customWidth="1"/>
    <col min="21" max="21" width="9.140625" style="5"/>
    <col min="22" max="22" width="10.85546875" style="5" customWidth="1"/>
    <col min="23" max="16384" width="9.140625" style="5"/>
  </cols>
  <sheetData>
    <row r="1" spans="1:18" x14ac:dyDescent="0.25">
      <c r="A1" s="9" t="s">
        <v>666</v>
      </c>
    </row>
    <row r="3" spans="1:18" x14ac:dyDescent="0.25">
      <c r="A3" s="1" t="s">
        <v>61</v>
      </c>
      <c r="B3" s="54" t="s">
        <v>986</v>
      </c>
      <c r="C3" s="54" t="s">
        <v>987</v>
      </c>
      <c r="D3" s="54" t="s">
        <v>988</v>
      </c>
      <c r="E3" s="54" t="s">
        <v>989</v>
      </c>
      <c r="F3" s="54" t="s">
        <v>990</v>
      </c>
      <c r="G3" s="54" t="s">
        <v>991</v>
      </c>
      <c r="H3" s="54" t="s">
        <v>992</v>
      </c>
      <c r="I3" s="54" t="s">
        <v>993</v>
      </c>
    </row>
    <row r="4" spans="1:18" x14ac:dyDescent="0.25">
      <c r="A4" s="2" t="s">
        <v>475</v>
      </c>
      <c r="B4" s="77">
        <v>99.7</v>
      </c>
      <c r="C4" s="54" t="s">
        <v>231</v>
      </c>
      <c r="D4" s="77">
        <v>92.4</v>
      </c>
      <c r="E4" s="77" t="s">
        <v>232</v>
      </c>
      <c r="F4" s="77">
        <v>75.400000000000006</v>
      </c>
      <c r="G4" s="77" t="s">
        <v>233</v>
      </c>
      <c r="H4" s="77">
        <v>28.7</v>
      </c>
      <c r="I4" s="77" t="s">
        <v>234</v>
      </c>
    </row>
    <row r="5" spans="1:18" x14ac:dyDescent="0.25">
      <c r="A5" s="2" t="s">
        <v>476</v>
      </c>
      <c r="B5" s="77">
        <v>90.2</v>
      </c>
      <c r="C5" s="77" t="s">
        <v>235</v>
      </c>
      <c r="D5" s="77">
        <v>84.7</v>
      </c>
      <c r="E5" s="77" t="s">
        <v>236</v>
      </c>
      <c r="F5" s="77">
        <v>69.8</v>
      </c>
      <c r="G5" s="77" t="s">
        <v>237</v>
      </c>
      <c r="H5" s="77">
        <v>13.4</v>
      </c>
      <c r="I5" s="77" t="s">
        <v>238</v>
      </c>
    </row>
    <row r="6" spans="1:18" x14ac:dyDescent="0.25">
      <c r="A6" s="2" t="s">
        <v>239</v>
      </c>
      <c r="B6" s="77">
        <v>90.2</v>
      </c>
      <c r="C6" s="77" t="s">
        <v>240</v>
      </c>
      <c r="D6" s="77">
        <v>87.2</v>
      </c>
      <c r="E6" s="77" t="s">
        <v>241</v>
      </c>
      <c r="F6" s="77">
        <v>67.400000000000006</v>
      </c>
      <c r="G6" s="77" t="s">
        <v>242</v>
      </c>
      <c r="H6" s="77">
        <v>12.1</v>
      </c>
      <c r="I6" s="77" t="s">
        <v>243</v>
      </c>
    </row>
    <row r="7" spans="1:18" x14ac:dyDescent="0.25">
      <c r="A7" s="2" t="s">
        <v>244</v>
      </c>
      <c r="B7" s="77">
        <v>89.2</v>
      </c>
      <c r="C7" s="77" t="s">
        <v>245</v>
      </c>
      <c r="D7" s="77">
        <v>75.7</v>
      </c>
      <c r="E7" s="77" t="s">
        <v>246</v>
      </c>
      <c r="F7" s="77">
        <v>74</v>
      </c>
      <c r="G7" s="77" t="s">
        <v>247</v>
      </c>
      <c r="H7" s="77">
        <v>15.6</v>
      </c>
      <c r="I7" s="77" t="s">
        <v>248</v>
      </c>
    </row>
    <row r="8" spans="1:18" x14ac:dyDescent="0.25">
      <c r="A8" s="2" t="s">
        <v>477</v>
      </c>
      <c r="B8" s="77">
        <v>65.5</v>
      </c>
      <c r="C8" s="77" t="s">
        <v>249</v>
      </c>
      <c r="D8" s="77">
        <v>42.8</v>
      </c>
      <c r="E8" s="77" t="s">
        <v>250</v>
      </c>
      <c r="F8" s="77">
        <v>20.2</v>
      </c>
      <c r="G8" s="77" t="s">
        <v>251</v>
      </c>
      <c r="H8" s="77">
        <v>5</v>
      </c>
      <c r="I8" s="77" t="s">
        <v>252</v>
      </c>
    </row>
    <row r="9" spans="1:18" x14ac:dyDescent="0.25">
      <c r="A9" s="2" t="s">
        <v>253</v>
      </c>
      <c r="B9" s="77">
        <v>67.099999999999994</v>
      </c>
      <c r="C9" s="77" t="s">
        <v>254</v>
      </c>
      <c r="D9" s="77">
        <v>45.2</v>
      </c>
      <c r="E9" s="77" t="s">
        <v>255</v>
      </c>
      <c r="F9" s="77">
        <v>21.8</v>
      </c>
      <c r="G9" s="77" t="s">
        <v>256</v>
      </c>
      <c r="H9" s="77">
        <v>6</v>
      </c>
      <c r="I9" s="77" t="s">
        <v>257</v>
      </c>
    </row>
    <row r="10" spans="1:18" x14ac:dyDescent="0.25">
      <c r="A10" s="2" t="s">
        <v>258</v>
      </c>
      <c r="B10" s="77">
        <v>34.299999999999997</v>
      </c>
      <c r="C10" s="77" t="s">
        <v>259</v>
      </c>
      <c r="D10" s="77">
        <v>17.600000000000001</v>
      </c>
      <c r="E10" s="77" t="s">
        <v>260</v>
      </c>
      <c r="F10" s="77">
        <v>14.4</v>
      </c>
      <c r="G10" s="77" t="s">
        <v>261</v>
      </c>
      <c r="H10" s="77">
        <v>2.2999999999999998</v>
      </c>
      <c r="I10" s="77" t="s">
        <v>262</v>
      </c>
    </row>
    <row r="11" spans="1:18" x14ac:dyDescent="0.25">
      <c r="A11" s="2" t="s">
        <v>478</v>
      </c>
      <c r="B11" s="77">
        <v>99.9</v>
      </c>
      <c r="C11" s="77" t="s">
        <v>263</v>
      </c>
      <c r="D11" s="77">
        <v>99.5</v>
      </c>
      <c r="E11" s="77" t="s">
        <v>264</v>
      </c>
      <c r="F11" s="77">
        <v>99.5</v>
      </c>
      <c r="G11" s="77" t="s">
        <v>265</v>
      </c>
      <c r="H11" s="77">
        <v>46.2</v>
      </c>
      <c r="I11" s="77" t="s">
        <v>266</v>
      </c>
    </row>
    <row r="12" spans="1:18" x14ac:dyDescent="0.25">
      <c r="A12" s="5" t="s">
        <v>861</v>
      </c>
    </row>
    <row r="13" spans="1:18" x14ac:dyDescent="0.25">
      <c r="A13" s="9" t="s">
        <v>615</v>
      </c>
      <c r="O13" s="78"/>
      <c r="P13" s="78"/>
      <c r="Q13" s="78"/>
      <c r="R13" s="78"/>
    </row>
    <row r="14" spans="1:18" x14ac:dyDescent="0.25">
      <c r="A14" s="14" t="s">
        <v>817</v>
      </c>
      <c r="O14" s="78"/>
      <c r="P14" s="78"/>
      <c r="Q14" s="78"/>
      <c r="R14" s="78"/>
    </row>
    <row r="15" spans="1:18" x14ac:dyDescent="0.25">
      <c r="A15" s="14" t="s">
        <v>818</v>
      </c>
      <c r="O15" s="78"/>
      <c r="P15" s="78"/>
      <c r="Q15" s="78"/>
      <c r="R15" s="78"/>
    </row>
    <row r="16" spans="1:18" x14ac:dyDescent="0.25">
      <c r="A16" s="6" t="s">
        <v>1034</v>
      </c>
      <c r="O16" s="78"/>
      <c r="P16" s="78"/>
      <c r="Q16" s="78"/>
      <c r="R16" s="78"/>
    </row>
    <row r="17" spans="1:1" x14ac:dyDescent="0.25">
      <c r="A17" s="6" t="s">
        <v>667</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76E0-2B81-40E1-943A-654E21C10BDE}">
  <sheetPr codeName="Sheet35"/>
  <dimension ref="A1:O70"/>
  <sheetViews>
    <sheetView zoomScale="85" zoomScaleNormal="85" workbookViewId="0"/>
  </sheetViews>
  <sheetFormatPr defaultColWidth="8.7109375" defaultRowHeight="15.75" x14ac:dyDescent="0.25"/>
  <cols>
    <col min="1" max="1" width="68" style="5" customWidth="1"/>
    <col min="2" max="2" width="23.85546875" style="5" customWidth="1"/>
    <col min="3" max="7" width="8.7109375" style="5"/>
    <col min="8" max="12" width="8.7109375" style="5" customWidth="1"/>
    <col min="13" max="13" width="25.42578125" style="5" customWidth="1"/>
    <col min="14" max="14" width="4.140625" style="10" customWidth="1"/>
    <col min="15" max="15" width="8.7109375" style="5" hidden="1" customWidth="1"/>
    <col min="16" max="16" width="51.7109375" style="5" customWidth="1"/>
    <col min="17" max="17" width="25.85546875" style="5" customWidth="1"/>
    <col min="18" max="16384" width="8.7109375" style="5"/>
  </cols>
  <sheetData>
    <row r="1" spans="1:2" x14ac:dyDescent="0.25">
      <c r="A1" s="9" t="s">
        <v>1015</v>
      </c>
    </row>
    <row r="3" spans="1:2" x14ac:dyDescent="0.25">
      <c r="A3" s="2" t="s">
        <v>61</v>
      </c>
      <c r="B3" s="65" t="s">
        <v>812</v>
      </c>
    </row>
    <row r="4" spans="1:2" x14ac:dyDescent="0.25">
      <c r="A4" s="66" t="s">
        <v>407</v>
      </c>
      <c r="B4" s="67">
        <v>2498</v>
      </c>
    </row>
    <row r="5" spans="1:2" x14ac:dyDescent="0.25">
      <c r="A5" s="68" t="s">
        <v>404</v>
      </c>
      <c r="B5" s="67">
        <v>4458</v>
      </c>
    </row>
    <row r="6" spans="1:2" x14ac:dyDescent="0.25">
      <c r="A6" s="69" t="s">
        <v>412</v>
      </c>
      <c r="B6" s="67">
        <v>4304</v>
      </c>
    </row>
    <row r="7" spans="1:2" x14ac:dyDescent="0.25">
      <c r="A7" s="70" t="s">
        <v>384</v>
      </c>
      <c r="B7" s="67">
        <v>3898</v>
      </c>
    </row>
    <row r="8" spans="1:2" x14ac:dyDescent="0.25">
      <c r="A8" s="69" t="s">
        <v>403</v>
      </c>
      <c r="B8" s="67">
        <v>8149</v>
      </c>
    </row>
    <row r="9" spans="1:2" x14ac:dyDescent="0.25">
      <c r="A9" s="68" t="s">
        <v>387</v>
      </c>
      <c r="B9" s="67">
        <v>7414</v>
      </c>
    </row>
    <row r="10" spans="1:2" x14ac:dyDescent="0.25">
      <c r="A10" s="71" t="s">
        <v>626</v>
      </c>
      <c r="B10" s="67">
        <v>1067</v>
      </c>
    </row>
    <row r="11" spans="1:2" x14ac:dyDescent="0.25">
      <c r="A11" s="71" t="s">
        <v>627</v>
      </c>
      <c r="B11" s="67">
        <v>3459</v>
      </c>
    </row>
    <row r="12" spans="1:2" x14ac:dyDescent="0.25">
      <c r="A12" s="70" t="s">
        <v>628</v>
      </c>
      <c r="B12" s="67" t="s">
        <v>386</v>
      </c>
    </row>
    <row r="13" spans="1:2" x14ac:dyDescent="0.25">
      <c r="A13" s="71" t="s">
        <v>629</v>
      </c>
      <c r="B13" s="67" t="s">
        <v>386</v>
      </c>
    </row>
    <row r="14" spans="1:2" x14ac:dyDescent="0.25">
      <c r="A14" s="71" t="s">
        <v>630</v>
      </c>
      <c r="B14" s="67" t="s">
        <v>386</v>
      </c>
    </row>
    <row r="15" spans="1:2" x14ac:dyDescent="0.25">
      <c r="A15" s="69" t="s">
        <v>631</v>
      </c>
      <c r="B15" s="67">
        <v>7091</v>
      </c>
    </row>
    <row r="16" spans="1:2" x14ac:dyDescent="0.25">
      <c r="A16" s="66" t="s">
        <v>388</v>
      </c>
      <c r="B16" s="67">
        <v>9354</v>
      </c>
    </row>
    <row r="17" spans="1:2" x14ac:dyDescent="0.25">
      <c r="A17" s="66" t="s">
        <v>393</v>
      </c>
      <c r="B17" s="67">
        <v>10794</v>
      </c>
    </row>
    <row r="18" spans="1:2" x14ac:dyDescent="0.25">
      <c r="A18" s="69" t="s">
        <v>64</v>
      </c>
      <c r="B18" s="67">
        <v>10458</v>
      </c>
    </row>
    <row r="19" spans="1:2" x14ac:dyDescent="0.25">
      <c r="A19" s="71" t="s">
        <v>635</v>
      </c>
      <c r="B19" s="67">
        <v>7848</v>
      </c>
    </row>
    <row r="20" spans="1:2" x14ac:dyDescent="0.25">
      <c r="A20" s="72" t="s">
        <v>633</v>
      </c>
      <c r="B20" s="67">
        <v>1491</v>
      </c>
    </row>
    <row r="21" spans="1:2" x14ac:dyDescent="0.25">
      <c r="A21" s="72" t="s">
        <v>634</v>
      </c>
      <c r="B21" s="67">
        <v>5788</v>
      </c>
    </row>
    <row r="22" spans="1:2" x14ac:dyDescent="0.25">
      <c r="A22" s="71" t="s">
        <v>632</v>
      </c>
      <c r="B22" s="67">
        <v>422</v>
      </c>
    </row>
    <row r="23" spans="1:2" x14ac:dyDescent="0.25">
      <c r="A23" s="69" t="s">
        <v>398</v>
      </c>
      <c r="B23" s="67">
        <v>15846</v>
      </c>
    </row>
    <row r="24" spans="1:2" x14ac:dyDescent="0.25">
      <c r="A24" s="69" t="s">
        <v>89</v>
      </c>
      <c r="B24" s="67">
        <v>18879</v>
      </c>
    </row>
    <row r="25" spans="1:2" x14ac:dyDescent="0.25">
      <c r="A25" s="71" t="s">
        <v>636</v>
      </c>
      <c r="B25" s="67">
        <v>150</v>
      </c>
    </row>
    <row r="26" spans="1:2" x14ac:dyDescent="0.25">
      <c r="A26" s="71" t="s">
        <v>637</v>
      </c>
      <c r="B26" s="67">
        <v>2873</v>
      </c>
    </row>
    <row r="27" spans="1:2" x14ac:dyDescent="0.25">
      <c r="A27" s="71" t="s">
        <v>638</v>
      </c>
      <c r="B27" s="67">
        <v>2998</v>
      </c>
    </row>
    <row r="28" spans="1:2" x14ac:dyDescent="0.25">
      <c r="A28" s="71" t="s">
        <v>639</v>
      </c>
      <c r="B28" s="67">
        <v>3500</v>
      </c>
    </row>
    <row r="29" spans="1:2" x14ac:dyDescent="0.25">
      <c r="A29" s="71" t="s">
        <v>640</v>
      </c>
      <c r="B29" s="67">
        <v>10232</v>
      </c>
    </row>
    <row r="30" spans="1:2" x14ac:dyDescent="0.25">
      <c r="A30" s="69" t="s">
        <v>91</v>
      </c>
      <c r="B30" s="67">
        <v>21980</v>
      </c>
    </row>
    <row r="31" spans="1:2" x14ac:dyDescent="0.25">
      <c r="A31" s="69" t="s">
        <v>401</v>
      </c>
      <c r="B31" s="67">
        <v>24525</v>
      </c>
    </row>
    <row r="32" spans="1:2" x14ac:dyDescent="0.25">
      <c r="A32" s="73" t="s">
        <v>641</v>
      </c>
      <c r="B32" s="67">
        <v>545</v>
      </c>
    </row>
    <row r="33" spans="1:2" x14ac:dyDescent="0.25">
      <c r="A33" s="71" t="s">
        <v>642</v>
      </c>
      <c r="B33" s="67">
        <v>1634</v>
      </c>
    </row>
    <row r="34" spans="1:2" x14ac:dyDescent="0.25">
      <c r="A34" s="71" t="s">
        <v>643</v>
      </c>
      <c r="B34" s="67">
        <v>5632</v>
      </c>
    </row>
    <row r="35" spans="1:2" x14ac:dyDescent="0.25">
      <c r="A35" s="71" t="s">
        <v>644</v>
      </c>
      <c r="B35" s="67">
        <v>15457</v>
      </c>
    </row>
    <row r="36" spans="1:2" x14ac:dyDescent="0.25">
      <c r="A36" s="70" t="s">
        <v>62</v>
      </c>
      <c r="B36" s="67">
        <v>32602</v>
      </c>
    </row>
    <row r="37" spans="1:2" x14ac:dyDescent="0.25">
      <c r="A37" s="71" t="s">
        <v>645</v>
      </c>
      <c r="B37" s="67">
        <v>839</v>
      </c>
    </row>
    <row r="38" spans="1:2" x14ac:dyDescent="0.25">
      <c r="A38" s="71" t="s">
        <v>646</v>
      </c>
      <c r="B38" s="67">
        <v>32586</v>
      </c>
    </row>
    <row r="39" spans="1:2" x14ac:dyDescent="0.25">
      <c r="A39" s="69" t="s">
        <v>94</v>
      </c>
      <c r="B39" s="67">
        <v>35014</v>
      </c>
    </row>
    <row r="40" spans="1:2" x14ac:dyDescent="0.25">
      <c r="A40" s="71" t="s">
        <v>647</v>
      </c>
      <c r="B40" s="67">
        <v>235</v>
      </c>
    </row>
    <row r="41" spans="1:2" x14ac:dyDescent="0.25">
      <c r="A41" s="72" t="s">
        <v>648</v>
      </c>
      <c r="B41" s="67">
        <v>1557</v>
      </c>
    </row>
    <row r="42" spans="1:2" x14ac:dyDescent="0.25">
      <c r="A42" s="72" t="s">
        <v>649</v>
      </c>
      <c r="B42" s="67">
        <v>1790</v>
      </c>
    </row>
    <row r="43" spans="1:2" x14ac:dyDescent="0.25">
      <c r="A43" s="74" t="s">
        <v>650</v>
      </c>
      <c r="B43" s="67">
        <v>43761</v>
      </c>
    </row>
    <row r="44" spans="1:2" x14ac:dyDescent="0.25">
      <c r="A44" s="72" t="s">
        <v>383</v>
      </c>
      <c r="B44" s="67">
        <v>7961</v>
      </c>
    </row>
    <row r="45" spans="1:2" x14ac:dyDescent="0.25">
      <c r="A45" s="72" t="s">
        <v>651</v>
      </c>
      <c r="B45" s="67">
        <v>14792</v>
      </c>
    </row>
    <row r="46" spans="1:2" x14ac:dyDescent="0.25">
      <c r="A46" s="71" t="s">
        <v>652</v>
      </c>
      <c r="B46" s="67">
        <v>23299</v>
      </c>
    </row>
    <row r="47" spans="1:2" x14ac:dyDescent="0.25">
      <c r="A47" s="71" t="s">
        <v>93</v>
      </c>
      <c r="B47" s="67">
        <v>38078</v>
      </c>
    </row>
    <row r="48" spans="1:2" x14ac:dyDescent="0.25">
      <c r="A48" s="70" t="s">
        <v>653</v>
      </c>
      <c r="B48" s="67">
        <v>45971</v>
      </c>
    </row>
    <row r="49" spans="1:2" x14ac:dyDescent="0.25">
      <c r="A49" s="73" t="s">
        <v>654</v>
      </c>
      <c r="B49" s="67">
        <v>41</v>
      </c>
    </row>
    <row r="50" spans="1:2" x14ac:dyDescent="0.25">
      <c r="A50" s="73" t="s">
        <v>655</v>
      </c>
      <c r="B50" s="67">
        <v>575</v>
      </c>
    </row>
    <row r="51" spans="1:2" x14ac:dyDescent="0.25">
      <c r="A51" s="71" t="s">
        <v>656</v>
      </c>
      <c r="B51" s="67">
        <v>2045</v>
      </c>
    </row>
    <row r="52" spans="1:2" x14ac:dyDescent="0.25">
      <c r="A52" s="71" t="s">
        <v>657</v>
      </c>
      <c r="B52" s="67">
        <v>46005</v>
      </c>
    </row>
    <row r="53" spans="1:2" x14ac:dyDescent="0.25">
      <c r="A53" s="66" t="s">
        <v>411</v>
      </c>
      <c r="B53" s="67">
        <v>50437</v>
      </c>
    </row>
    <row r="54" spans="1:2" x14ac:dyDescent="0.25">
      <c r="A54" s="75" t="s">
        <v>658</v>
      </c>
      <c r="B54" s="67">
        <v>7245</v>
      </c>
    </row>
    <row r="55" spans="1:2" x14ac:dyDescent="0.25">
      <c r="A55" s="76" t="s">
        <v>244</v>
      </c>
      <c r="B55" s="67">
        <v>20151</v>
      </c>
    </row>
    <row r="56" spans="1:2" x14ac:dyDescent="0.25">
      <c r="A56" s="75" t="s">
        <v>659</v>
      </c>
      <c r="B56" s="67">
        <v>21693</v>
      </c>
    </row>
    <row r="57" spans="1:2" x14ac:dyDescent="0.25">
      <c r="A57" s="75" t="s">
        <v>660</v>
      </c>
      <c r="B57" s="67">
        <v>27090</v>
      </c>
    </row>
    <row r="58" spans="1:2" x14ac:dyDescent="0.25">
      <c r="A58" s="71" t="s">
        <v>661</v>
      </c>
      <c r="B58" s="67">
        <v>27396</v>
      </c>
    </row>
    <row r="59" spans="1:2" x14ac:dyDescent="0.25">
      <c r="A59" s="71" t="s">
        <v>662</v>
      </c>
      <c r="B59" s="67">
        <v>50266</v>
      </c>
    </row>
    <row r="60" spans="1:2" x14ac:dyDescent="0.25">
      <c r="A60" s="70" t="s">
        <v>63</v>
      </c>
      <c r="B60" s="67">
        <v>76260</v>
      </c>
    </row>
    <row r="61" spans="1:2" x14ac:dyDescent="0.25">
      <c r="A61" s="69" t="s">
        <v>396</v>
      </c>
      <c r="B61" s="67">
        <v>128789</v>
      </c>
    </row>
    <row r="62" spans="1:2" x14ac:dyDescent="0.25">
      <c r="A62" s="69" t="s">
        <v>65</v>
      </c>
      <c r="B62" s="67">
        <v>148752</v>
      </c>
    </row>
    <row r="63" spans="1:2" x14ac:dyDescent="0.25">
      <c r="A63" s="6" t="s">
        <v>663</v>
      </c>
    </row>
    <row r="64" spans="1:2" x14ac:dyDescent="0.25">
      <c r="A64" s="8" t="s">
        <v>664</v>
      </c>
    </row>
    <row r="65" spans="1:1" x14ac:dyDescent="0.25">
      <c r="A65" s="8" t="s">
        <v>665</v>
      </c>
    </row>
    <row r="66" spans="1:1" x14ac:dyDescent="0.25">
      <c r="A66" s="9" t="s">
        <v>615</v>
      </c>
    </row>
    <row r="67" spans="1:1" x14ac:dyDescent="0.25">
      <c r="A67" s="14" t="s">
        <v>816</v>
      </c>
    </row>
    <row r="68" spans="1:1" x14ac:dyDescent="0.25">
      <c r="A68" s="14" t="s">
        <v>815</v>
      </c>
    </row>
    <row r="69" spans="1:1" x14ac:dyDescent="0.25">
      <c r="A69" s="6" t="s">
        <v>1034</v>
      </c>
    </row>
    <row r="70" spans="1:1" x14ac:dyDescent="0.25">
      <c r="A70" s="6" t="s">
        <v>625</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62AE-FC56-451B-B5B1-2D99868D79BA}">
  <sheetPr codeName="Sheet36">
    <pageSetUpPr fitToPage="1"/>
  </sheetPr>
  <dimension ref="A1:AB40"/>
  <sheetViews>
    <sheetView zoomScale="85" zoomScaleNormal="85" workbookViewId="0"/>
  </sheetViews>
  <sheetFormatPr defaultColWidth="8.7109375" defaultRowHeight="15.75" x14ac:dyDescent="0.25"/>
  <cols>
    <col min="1" max="1" width="8.7109375" style="5"/>
    <col min="2" max="7" width="26.42578125" style="5" customWidth="1"/>
    <col min="8" max="19" width="8.7109375" style="5"/>
    <col min="20" max="21" width="32.5703125" style="5" customWidth="1"/>
    <col min="22" max="22" width="8.7109375" style="5"/>
    <col min="23" max="23" width="18.85546875" style="5" customWidth="1"/>
    <col min="24" max="24" width="15" style="5" customWidth="1"/>
    <col min="25" max="25" width="15.42578125" style="5" customWidth="1"/>
    <col min="26" max="26" width="11.5703125" style="5" customWidth="1"/>
    <col min="27" max="28" width="11.5703125" style="5" bestFit="1" customWidth="1"/>
    <col min="29" max="16384" width="8.7109375" style="5"/>
  </cols>
  <sheetData>
    <row r="1" spans="1:7" x14ac:dyDescent="0.25">
      <c r="A1" s="5" t="s">
        <v>1016</v>
      </c>
    </row>
    <row r="3" spans="1:7" x14ac:dyDescent="0.25">
      <c r="A3" s="2" t="s">
        <v>731</v>
      </c>
      <c r="B3" s="2" t="s">
        <v>813</v>
      </c>
      <c r="C3" s="2" t="s">
        <v>814</v>
      </c>
      <c r="D3" s="2" t="s">
        <v>65</v>
      </c>
      <c r="E3" s="2" t="s">
        <v>63</v>
      </c>
      <c r="F3" s="2" t="s">
        <v>62</v>
      </c>
      <c r="G3" s="2" t="s">
        <v>396</v>
      </c>
    </row>
    <row r="4" spans="1:7" x14ac:dyDescent="0.25">
      <c r="A4" s="54">
        <v>2000</v>
      </c>
      <c r="B4" s="63">
        <v>240277</v>
      </c>
      <c r="C4" s="63">
        <f>B4 - D4-E4-F4-G4</f>
        <v>102874</v>
      </c>
      <c r="D4" s="63">
        <v>49821</v>
      </c>
      <c r="E4" s="63">
        <v>29874</v>
      </c>
      <c r="F4" s="63">
        <v>12985</v>
      </c>
      <c r="G4" s="63">
        <v>44723</v>
      </c>
    </row>
    <row r="5" spans="1:7" x14ac:dyDescent="0.25">
      <c r="A5" s="54">
        <v>2001</v>
      </c>
      <c r="B5" s="63">
        <v>249933</v>
      </c>
      <c r="C5" s="63">
        <f t="shared" ref="C5:C24" si="0">B5 - D5-E5-F5-G5</f>
        <v>105961</v>
      </c>
      <c r="D5" s="63">
        <v>51265</v>
      </c>
      <c r="E5" s="63">
        <v>31086</v>
      </c>
      <c r="F5" s="63">
        <v>13298</v>
      </c>
      <c r="G5" s="63">
        <v>48323</v>
      </c>
    </row>
    <row r="6" spans="1:7" x14ac:dyDescent="0.25">
      <c r="A6" s="54">
        <v>2002</v>
      </c>
      <c r="B6" s="63">
        <v>259387</v>
      </c>
      <c r="C6" s="63">
        <f t="shared" si="0"/>
        <v>109738</v>
      </c>
      <c r="D6" s="63">
        <v>52884</v>
      </c>
      <c r="E6" s="63">
        <v>32150</v>
      </c>
      <c r="F6" s="63">
        <v>13392</v>
      </c>
      <c r="G6" s="63">
        <v>51223</v>
      </c>
    </row>
    <row r="7" spans="1:7" x14ac:dyDescent="0.25">
      <c r="A7" s="54">
        <v>2003</v>
      </c>
      <c r="B7" s="63">
        <v>267746</v>
      </c>
      <c r="C7" s="63">
        <f t="shared" si="0"/>
        <v>113569</v>
      </c>
      <c r="D7" s="63">
        <v>54258</v>
      </c>
      <c r="E7" s="63">
        <v>33103</v>
      </c>
      <c r="F7" s="63">
        <v>13452</v>
      </c>
      <c r="G7" s="63">
        <v>53364</v>
      </c>
    </row>
    <row r="8" spans="1:7" x14ac:dyDescent="0.25">
      <c r="A8" s="54">
        <v>2004</v>
      </c>
      <c r="B8" s="63">
        <v>277957</v>
      </c>
      <c r="C8" s="63">
        <f t="shared" si="0"/>
        <v>117600</v>
      </c>
      <c r="D8" s="63">
        <v>55943</v>
      </c>
      <c r="E8" s="63">
        <v>34313</v>
      </c>
      <c r="F8" s="63">
        <v>13793</v>
      </c>
      <c r="G8" s="63">
        <v>56308</v>
      </c>
    </row>
    <row r="9" spans="1:7" x14ac:dyDescent="0.25">
      <c r="A9" s="54">
        <v>2005</v>
      </c>
      <c r="B9" s="63">
        <v>288741</v>
      </c>
      <c r="C9" s="63">
        <f t="shared" si="0"/>
        <v>121585</v>
      </c>
      <c r="D9" s="63">
        <v>57394</v>
      </c>
      <c r="E9" s="63">
        <v>35514</v>
      </c>
      <c r="F9" s="63">
        <v>14343</v>
      </c>
      <c r="G9" s="63">
        <v>59905</v>
      </c>
    </row>
    <row r="10" spans="1:7" x14ac:dyDescent="0.25">
      <c r="A10" s="54">
        <v>2006</v>
      </c>
      <c r="B10" s="63">
        <v>299991</v>
      </c>
      <c r="C10" s="63">
        <f t="shared" si="0"/>
        <v>126019</v>
      </c>
      <c r="D10" s="63">
        <v>58954</v>
      </c>
      <c r="E10" s="63">
        <v>36946</v>
      </c>
      <c r="F10" s="63">
        <v>14556</v>
      </c>
      <c r="G10" s="63">
        <v>63516</v>
      </c>
    </row>
    <row r="11" spans="1:7" x14ac:dyDescent="0.25">
      <c r="A11" s="54">
        <v>2007</v>
      </c>
      <c r="B11" s="63">
        <v>311686</v>
      </c>
      <c r="C11" s="63">
        <f t="shared" si="0"/>
        <v>131498</v>
      </c>
      <c r="D11" s="63">
        <v>60264</v>
      </c>
      <c r="E11" s="63">
        <v>38241</v>
      </c>
      <c r="F11" s="63">
        <v>14889</v>
      </c>
      <c r="G11" s="63">
        <v>66794</v>
      </c>
    </row>
    <row r="12" spans="1:7" x14ac:dyDescent="0.25">
      <c r="A12" s="54">
        <v>2008</v>
      </c>
      <c r="B12" s="63">
        <v>322528</v>
      </c>
      <c r="C12" s="63">
        <f t="shared" si="0"/>
        <v>137004</v>
      </c>
      <c r="D12" s="63">
        <v>61427</v>
      </c>
      <c r="E12" s="63">
        <v>39534</v>
      </c>
      <c r="F12" s="63">
        <v>15221</v>
      </c>
      <c r="G12" s="63">
        <v>69342</v>
      </c>
    </row>
    <row r="13" spans="1:7" x14ac:dyDescent="0.25">
      <c r="A13" s="54">
        <v>2009</v>
      </c>
      <c r="B13" s="63">
        <v>333283</v>
      </c>
      <c r="C13" s="63">
        <f t="shared" si="0"/>
        <v>142443</v>
      </c>
      <c r="D13" s="63">
        <v>62761</v>
      </c>
      <c r="E13" s="63">
        <v>40670</v>
      </c>
      <c r="F13" s="63">
        <v>15723</v>
      </c>
      <c r="G13" s="63">
        <v>71686</v>
      </c>
    </row>
    <row r="14" spans="1:7" x14ac:dyDescent="0.25">
      <c r="A14" s="54">
        <v>2010</v>
      </c>
      <c r="B14" s="63">
        <v>343172</v>
      </c>
      <c r="C14" s="63">
        <f t="shared" si="0"/>
        <v>146696</v>
      </c>
      <c r="D14" s="63">
        <v>64372</v>
      </c>
      <c r="E14" s="63">
        <v>41751</v>
      </c>
      <c r="F14" s="63">
        <v>16520</v>
      </c>
      <c r="G14" s="63">
        <v>73833</v>
      </c>
    </row>
    <row r="15" spans="1:7" x14ac:dyDescent="0.25">
      <c r="A15" s="54">
        <v>2011</v>
      </c>
      <c r="B15" s="63">
        <v>353480</v>
      </c>
      <c r="C15" s="63">
        <f t="shared" si="0"/>
        <v>152061</v>
      </c>
      <c r="D15" s="63">
        <v>66068</v>
      </c>
      <c r="E15" s="63">
        <v>42667</v>
      </c>
      <c r="F15" s="63">
        <v>17151</v>
      </c>
      <c r="G15" s="63">
        <v>75533</v>
      </c>
    </row>
    <row r="16" spans="1:7" x14ac:dyDescent="0.25">
      <c r="A16" s="54">
        <v>2012</v>
      </c>
      <c r="B16" s="63">
        <v>362391</v>
      </c>
      <c r="C16" s="63">
        <f t="shared" si="0"/>
        <v>157241</v>
      </c>
      <c r="D16" s="63">
        <v>67580</v>
      </c>
      <c r="E16" s="63">
        <v>43494</v>
      </c>
      <c r="F16" s="63">
        <v>18131</v>
      </c>
      <c r="G16" s="63">
        <v>75945</v>
      </c>
    </row>
    <row r="17" spans="1:28" x14ac:dyDescent="0.25">
      <c r="A17" s="54">
        <v>2013</v>
      </c>
      <c r="B17" s="63">
        <v>370844</v>
      </c>
      <c r="C17" s="63">
        <f t="shared" si="0"/>
        <v>162817</v>
      </c>
      <c r="D17" s="63">
        <v>69264</v>
      </c>
      <c r="E17" s="63">
        <v>44317</v>
      </c>
      <c r="F17" s="63">
        <v>18804</v>
      </c>
      <c r="G17" s="63">
        <v>75642</v>
      </c>
    </row>
    <row r="18" spans="1:28" x14ac:dyDescent="0.25">
      <c r="A18" s="54">
        <v>2014</v>
      </c>
      <c r="B18" s="63">
        <v>378369</v>
      </c>
      <c r="C18" s="63">
        <f t="shared" si="0"/>
        <v>168382</v>
      </c>
      <c r="D18" s="63">
        <v>71134</v>
      </c>
      <c r="E18" s="63">
        <v>44858</v>
      </c>
      <c r="F18" s="63">
        <v>19436</v>
      </c>
      <c r="G18" s="63">
        <v>74559</v>
      </c>
    </row>
    <row r="19" spans="1:28" x14ac:dyDescent="0.25">
      <c r="A19" s="54">
        <v>2015</v>
      </c>
      <c r="B19" s="63">
        <v>386357</v>
      </c>
      <c r="C19" s="63">
        <f t="shared" si="0"/>
        <v>174627</v>
      </c>
      <c r="D19" s="63">
        <v>72826</v>
      </c>
      <c r="E19" s="63">
        <v>45321</v>
      </c>
      <c r="F19" s="63">
        <v>20209</v>
      </c>
      <c r="G19" s="63">
        <v>73374</v>
      </c>
    </row>
    <row r="20" spans="1:28" x14ac:dyDescent="0.25">
      <c r="A20" s="54">
        <v>2016</v>
      </c>
      <c r="B20" s="63">
        <v>393710</v>
      </c>
      <c r="C20" s="63">
        <f t="shared" si="0"/>
        <v>180182</v>
      </c>
      <c r="D20" s="63">
        <v>74604</v>
      </c>
      <c r="E20" s="63">
        <v>45595</v>
      </c>
      <c r="F20" s="63">
        <v>21027</v>
      </c>
      <c r="G20" s="63">
        <v>72302</v>
      </c>
    </row>
    <row r="21" spans="1:28" x14ac:dyDescent="0.25">
      <c r="A21" s="54">
        <v>2017</v>
      </c>
      <c r="B21" s="63">
        <v>402097</v>
      </c>
      <c r="C21" s="63">
        <f t="shared" si="0"/>
        <v>186330</v>
      </c>
      <c r="D21" s="63">
        <v>76107</v>
      </c>
      <c r="E21" s="63">
        <v>45769</v>
      </c>
      <c r="F21" s="63">
        <v>22256</v>
      </c>
      <c r="G21" s="63">
        <v>71635</v>
      </c>
    </row>
    <row r="22" spans="1:28" x14ac:dyDescent="0.25">
      <c r="A22" s="54">
        <v>2018</v>
      </c>
      <c r="B22" s="63">
        <v>410751</v>
      </c>
      <c r="C22" s="63">
        <f t="shared" si="0"/>
        <v>191610</v>
      </c>
      <c r="D22" s="63">
        <v>78124</v>
      </c>
      <c r="E22" s="63">
        <v>45520</v>
      </c>
      <c r="F22" s="63">
        <v>23402</v>
      </c>
      <c r="G22" s="63">
        <v>72095</v>
      </c>
    </row>
    <row r="23" spans="1:28" x14ac:dyDescent="0.25">
      <c r="A23" s="54">
        <v>2019</v>
      </c>
      <c r="B23" s="63">
        <v>418299</v>
      </c>
      <c r="C23" s="63">
        <f t="shared" si="0"/>
        <v>196705</v>
      </c>
      <c r="D23" s="63">
        <v>80182</v>
      </c>
      <c r="E23" s="63">
        <v>45442</v>
      </c>
      <c r="F23" s="63">
        <v>24684</v>
      </c>
      <c r="G23" s="63">
        <v>71286</v>
      </c>
    </row>
    <row r="24" spans="1:28" x14ac:dyDescent="0.25">
      <c r="A24" s="54">
        <v>2020</v>
      </c>
      <c r="B24" s="63">
        <v>419355</v>
      </c>
      <c r="C24" s="63">
        <f t="shared" si="0"/>
        <v>199414</v>
      </c>
      <c r="D24" s="63">
        <v>80486</v>
      </c>
      <c r="E24" s="63">
        <v>44924</v>
      </c>
      <c r="F24" s="63">
        <v>25401</v>
      </c>
      <c r="G24" s="63">
        <v>69130</v>
      </c>
      <c r="W24" s="64"/>
      <c r="X24" s="64"/>
      <c r="Y24" s="64"/>
      <c r="Z24" s="64"/>
      <c r="AA24" s="64"/>
      <c r="AB24" s="64"/>
    </row>
    <row r="25" spans="1:28" x14ac:dyDescent="0.25">
      <c r="A25" s="9" t="s">
        <v>994</v>
      </c>
    </row>
    <row r="26" spans="1:28" x14ac:dyDescent="0.25">
      <c r="A26" s="14" t="s">
        <v>1033</v>
      </c>
    </row>
    <row r="27" spans="1:28" x14ac:dyDescent="0.25">
      <c r="A27" s="6" t="s">
        <v>1034</v>
      </c>
    </row>
    <row r="28" spans="1:28" x14ac:dyDescent="0.25">
      <c r="A28" s="6" t="s">
        <v>625</v>
      </c>
    </row>
    <row r="40" spans="1:1" x14ac:dyDescent="0.25">
      <c r="A40" s="8"/>
    </row>
  </sheetData>
  <pageMargins left="0.7" right="0.7" top="0.75" bottom="0.75" header="0.3" footer="0.3"/>
  <pageSetup scale="7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93EA-3D5B-474F-AC5A-7A512FE57436}">
  <sheetPr codeName="Sheet4"/>
  <dimension ref="A1:B20"/>
  <sheetViews>
    <sheetView zoomScale="85" zoomScaleNormal="85" workbookViewId="0"/>
  </sheetViews>
  <sheetFormatPr defaultColWidth="9.140625" defaultRowHeight="15.75" x14ac:dyDescent="0.25"/>
  <cols>
    <col min="1" max="1" width="16.5703125" style="5" customWidth="1"/>
    <col min="2" max="2" width="18" style="5" bestFit="1" customWidth="1"/>
    <col min="3" max="5" width="9.140625" style="5"/>
    <col min="6" max="6" width="10.7109375" style="5" bestFit="1" customWidth="1"/>
    <col min="7" max="16384" width="9.140625" style="5"/>
  </cols>
  <sheetData>
    <row r="1" spans="1:2" x14ac:dyDescent="0.25">
      <c r="A1" s="9" t="s">
        <v>878</v>
      </c>
    </row>
    <row r="3" spans="1:2" ht="43.5" customHeight="1" x14ac:dyDescent="0.25">
      <c r="A3" s="122" t="s">
        <v>479</v>
      </c>
      <c r="B3" s="122" t="s">
        <v>480</v>
      </c>
    </row>
    <row r="4" spans="1:2" x14ac:dyDescent="0.25">
      <c r="A4" s="28">
        <v>2020</v>
      </c>
      <c r="B4" s="128">
        <v>-5894</v>
      </c>
    </row>
    <row r="5" spans="1:2" x14ac:dyDescent="0.25">
      <c r="A5" s="28">
        <v>2021</v>
      </c>
      <c r="B5" s="128">
        <v>1942</v>
      </c>
    </row>
    <row r="6" spans="1:2" x14ac:dyDescent="0.25">
      <c r="A6" s="28">
        <v>2022</v>
      </c>
      <c r="B6" s="128">
        <v>9013</v>
      </c>
    </row>
    <row r="7" spans="1:2" x14ac:dyDescent="0.25">
      <c r="A7" s="28" t="s">
        <v>47</v>
      </c>
      <c r="B7" s="128">
        <v>5061</v>
      </c>
    </row>
    <row r="8" spans="1:2" x14ac:dyDescent="0.25">
      <c r="A8" s="9" t="s">
        <v>615</v>
      </c>
    </row>
    <row r="9" spans="1:2" x14ac:dyDescent="0.25">
      <c r="A9" s="5" t="s">
        <v>598</v>
      </c>
    </row>
    <row r="10" spans="1:2" x14ac:dyDescent="0.25">
      <c r="A10" s="5" t="s">
        <v>595</v>
      </c>
    </row>
    <row r="11" spans="1:2" x14ac:dyDescent="0.25">
      <c r="A11" s="5" t="s">
        <v>597</v>
      </c>
    </row>
    <row r="12" spans="1:2" x14ac:dyDescent="0.25">
      <c r="A12" s="5" t="s">
        <v>870</v>
      </c>
    </row>
    <row r="13" spans="1:2" x14ac:dyDescent="0.25">
      <c r="A13" s="5" t="s">
        <v>866</v>
      </c>
    </row>
    <row r="20" ht="14.25" customHeight="1"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1B9-FD43-4E3C-BAC1-1DAED440874B}">
  <sheetPr codeName="Sheet5"/>
  <dimension ref="A1:G46"/>
  <sheetViews>
    <sheetView zoomScale="85" zoomScaleNormal="85" workbookViewId="0"/>
  </sheetViews>
  <sheetFormatPr defaultColWidth="8.7109375" defaultRowHeight="15.75" x14ac:dyDescent="0.25"/>
  <cols>
    <col min="1" max="1" width="16" style="5" customWidth="1"/>
    <col min="2" max="2" width="9.42578125" style="5" bestFit="1" customWidth="1"/>
    <col min="3" max="3" width="12.7109375" style="5" bestFit="1" customWidth="1"/>
    <col min="4" max="5" width="9.42578125" style="5" customWidth="1"/>
    <col min="6" max="6" width="9.85546875" style="5" customWidth="1"/>
    <col min="7" max="7" width="9.5703125" style="5" customWidth="1"/>
    <col min="8" max="23" width="8.7109375" style="5"/>
    <col min="24" max="24" width="36.140625" style="5" bestFit="1" customWidth="1"/>
    <col min="25" max="25" width="9.42578125" style="5" bestFit="1" customWidth="1"/>
    <col min="26" max="28" width="8.7109375" style="5"/>
    <col min="29" max="29" width="8.7109375" style="5" customWidth="1"/>
    <col min="30" max="30" width="5.85546875" style="5" bestFit="1" customWidth="1"/>
    <col min="31" max="31" width="7" style="5" bestFit="1" customWidth="1"/>
    <col min="32" max="32" width="25.7109375" style="5" customWidth="1"/>
    <col min="33" max="16384" width="8.7109375" style="5"/>
  </cols>
  <sheetData>
    <row r="1" spans="1:7" x14ac:dyDescent="0.25">
      <c r="A1" s="9" t="s">
        <v>877</v>
      </c>
      <c r="B1" s="9"/>
      <c r="C1" s="9"/>
      <c r="D1" s="9"/>
      <c r="E1" s="9"/>
      <c r="F1" s="9"/>
    </row>
    <row r="3" spans="1:7" ht="102" customHeight="1" x14ac:dyDescent="0.25">
      <c r="A3" s="117" t="s">
        <v>61</v>
      </c>
      <c r="B3" s="131" t="s">
        <v>731</v>
      </c>
      <c r="C3" s="117" t="s">
        <v>855</v>
      </c>
      <c r="D3" s="117" t="s">
        <v>856</v>
      </c>
      <c r="E3" s="117" t="s">
        <v>857</v>
      </c>
      <c r="F3" s="117" t="s">
        <v>858</v>
      </c>
      <c r="G3" s="117" t="s">
        <v>859</v>
      </c>
    </row>
    <row r="4" spans="1:7" x14ac:dyDescent="0.25">
      <c r="A4" s="2" t="s">
        <v>396</v>
      </c>
      <c r="B4" s="43">
        <v>2020</v>
      </c>
      <c r="C4" s="132">
        <v>6101</v>
      </c>
      <c r="D4" s="17">
        <v>15.67</v>
      </c>
      <c r="E4" s="17">
        <v>39.4</v>
      </c>
      <c r="F4" s="17">
        <v>24.779999999999998</v>
      </c>
      <c r="G4" s="17">
        <v>20.14</v>
      </c>
    </row>
    <row r="5" spans="1:7" x14ac:dyDescent="0.25">
      <c r="A5" s="2" t="s">
        <v>396</v>
      </c>
      <c r="B5" s="28">
        <v>2019</v>
      </c>
      <c r="C5" s="132">
        <v>7072</v>
      </c>
      <c r="D5" s="17">
        <v>15.440000000000001</v>
      </c>
      <c r="E5" s="17">
        <v>39.72</v>
      </c>
      <c r="F5" s="17">
        <v>26.200000000000003</v>
      </c>
      <c r="G5" s="17">
        <v>18.64</v>
      </c>
    </row>
    <row r="6" spans="1:7" x14ac:dyDescent="0.25">
      <c r="A6" s="2" t="s">
        <v>396</v>
      </c>
      <c r="B6" s="28">
        <v>2018</v>
      </c>
      <c r="C6" s="132">
        <v>8083</v>
      </c>
      <c r="D6" s="17">
        <v>20.080000000000002</v>
      </c>
      <c r="E6" s="17">
        <v>41.27</v>
      </c>
      <c r="F6" s="17">
        <v>23.200000000000003</v>
      </c>
      <c r="G6" s="17">
        <v>15.45</v>
      </c>
    </row>
    <row r="7" spans="1:7" x14ac:dyDescent="0.25">
      <c r="A7" s="2" t="s">
        <v>62</v>
      </c>
      <c r="B7" s="43">
        <v>2020</v>
      </c>
      <c r="C7" s="132">
        <v>8241</v>
      </c>
      <c r="D7" s="17">
        <v>27.24</v>
      </c>
      <c r="E7" s="17">
        <v>7.4300000000000006</v>
      </c>
      <c r="F7" s="17">
        <v>17.849999999999998</v>
      </c>
      <c r="G7" s="17">
        <v>47.48</v>
      </c>
    </row>
    <row r="8" spans="1:7" x14ac:dyDescent="0.25">
      <c r="A8" s="2" t="s">
        <v>62</v>
      </c>
      <c r="B8" s="28">
        <v>2019</v>
      </c>
      <c r="C8" s="132">
        <v>8779</v>
      </c>
      <c r="D8" s="17">
        <v>28.33</v>
      </c>
      <c r="E8" s="17">
        <v>8.6199999999999992</v>
      </c>
      <c r="F8" s="17">
        <v>18.149999999999999</v>
      </c>
      <c r="G8" s="17">
        <v>44.9</v>
      </c>
    </row>
    <row r="9" spans="1:7" x14ac:dyDescent="0.25">
      <c r="A9" s="2" t="s">
        <v>62</v>
      </c>
      <c r="B9" s="28">
        <v>2018</v>
      </c>
      <c r="C9" s="132">
        <v>8548</v>
      </c>
      <c r="D9" s="17">
        <v>26.97</v>
      </c>
      <c r="E9" s="17">
        <v>8.1</v>
      </c>
      <c r="F9" s="17">
        <v>18.14</v>
      </c>
      <c r="G9" s="17">
        <v>46.79</v>
      </c>
    </row>
    <row r="10" spans="1:7" x14ac:dyDescent="0.25">
      <c r="A10" s="2" t="s">
        <v>63</v>
      </c>
      <c r="B10" s="43">
        <v>2020</v>
      </c>
      <c r="C10" s="132">
        <v>6024</v>
      </c>
      <c r="D10" s="17">
        <v>16.63</v>
      </c>
      <c r="E10" s="17">
        <v>28.15</v>
      </c>
      <c r="F10" s="17">
        <v>29.18</v>
      </c>
      <c r="G10" s="17">
        <v>26.029999999999998</v>
      </c>
    </row>
    <row r="11" spans="1:7" x14ac:dyDescent="0.25">
      <c r="A11" s="2" t="s">
        <v>63</v>
      </c>
      <c r="B11" s="28">
        <v>2019</v>
      </c>
      <c r="C11" s="132">
        <v>6511</v>
      </c>
      <c r="D11" s="17">
        <v>19.61</v>
      </c>
      <c r="E11" s="17">
        <v>28.599999999999998</v>
      </c>
      <c r="F11" s="17">
        <v>28.749999999999996</v>
      </c>
      <c r="G11" s="17">
        <v>23.04</v>
      </c>
    </row>
    <row r="12" spans="1:7" x14ac:dyDescent="0.25">
      <c r="A12" s="2" t="s">
        <v>63</v>
      </c>
      <c r="B12" s="28">
        <v>2018</v>
      </c>
      <c r="C12" s="132">
        <v>6429</v>
      </c>
      <c r="D12" s="17">
        <v>20.11</v>
      </c>
      <c r="E12" s="17">
        <v>27.02</v>
      </c>
      <c r="F12" s="17">
        <v>29.630000000000003</v>
      </c>
      <c r="G12" s="17">
        <v>23.24</v>
      </c>
    </row>
    <row r="13" spans="1:7" x14ac:dyDescent="0.25">
      <c r="A13" s="2" t="s">
        <v>64</v>
      </c>
      <c r="B13" s="43">
        <v>2020</v>
      </c>
      <c r="C13" s="132">
        <v>502</v>
      </c>
      <c r="D13" s="17">
        <v>55.779999999999994</v>
      </c>
      <c r="E13" s="17">
        <v>24.7</v>
      </c>
      <c r="F13" s="17">
        <v>8.76</v>
      </c>
      <c r="G13" s="17">
        <v>10.76</v>
      </c>
    </row>
    <row r="14" spans="1:7" x14ac:dyDescent="0.25">
      <c r="A14" s="2" t="s">
        <v>64</v>
      </c>
      <c r="B14" s="28">
        <v>2019</v>
      </c>
      <c r="C14" s="132">
        <v>558</v>
      </c>
      <c r="D14" s="17">
        <v>63.080000000000005</v>
      </c>
      <c r="E14" s="17">
        <v>17.919999999999998</v>
      </c>
      <c r="F14" s="17">
        <v>6.81</v>
      </c>
      <c r="G14" s="17">
        <v>12.19</v>
      </c>
    </row>
    <row r="15" spans="1:7" x14ac:dyDescent="0.25">
      <c r="A15" s="2" t="s">
        <v>64</v>
      </c>
      <c r="B15" s="28">
        <v>2018</v>
      </c>
      <c r="C15" s="132">
        <v>516</v>
      </c>
      <c r="D15" s="17">
        <v>61.050000000000004</v>
      </c>
      <c r="E15" s="17">
        <v>23.45</v>
      </c>
      <c r="F15" s="17">
        <v>7.3599999999999994</v>
      </c>
      <c r="G15" s="17">
        <v>8.14</v>
      </c>
    </row>
    <row r="16" spans="1:7" x14ac:dyDescent="0.25">
      <c r="A16" s="2" t="s">
        <v>65</v>
      </c>
      <c r="B16" s="43">
        <v>2020</v>
      </c>
      <c r="C16" s="132">
        <v>8930</v>
      </c>
      <c r="D16" s="17">
        <v>70.16</v>
      </c>
      <c r="E16" s="17">
        <v>16.14</v>
      </c>
      <c r="F16" s="17">
        <v>7.5399999999999991</v>
      </c>
      <c r="G16" s="17">
        <v>6.17</v>
      </c>
    </row>
    <row r="17" spans="1:7" x14ac:dyDescent="0.25">
      <c r="A17" s="2" t="s">
        <v>65</v>
      </c>
      <c r="B17" s="28">
        <v>2019</v>
      </c>
      <c r="C17" s="132">
        <v>10274</v>
      </c>
      <c r="D17" s="17">
        <v>72.69</v>
      </c>
      <c r="E17" s="17">
        <v>14.71</v>
      </c>
      <c r="F17" s="17">
        <v>7.1400000000000006</v>
      </c>
      <c r="G17" s="17">
        <v>5.46</v>
      </c>
    </row>
    <row r="18" spans="1:7" x14ac:dyDescent="0.25">
      <c r="A18" s="2" t="s">
        <v>65</v>
      </c>
      <c r="B18" s="28">
        <v>2018</v>
      </c>
      <c r="C18" s="132">
        <v>10152</v>
      </c>
      <c r="D18" s="17">
        <v>72.48</v>
      </c>
      <c r="E18" s="17">
        <v>14.75</v>
      </c>
      <c r="F18" s="17">
        <v>7.04</v>
      </c>
      <c r="G18" s="17">
        <v>5.7299999999999995</v>
      </c>
    </row>
    <row r="19" spans="1:7" x14ac:dyDescent="0.25">
      <c r="A19" s="9" t="s">
        <v>615</v>
      </c>
      <c r="B19" s="16"/>
      <c r="C19" s="16"/>
      <c r="D19" s="16"/>
      <c r="E19" s="16"/>
      <c r="F19" s="16"/>
    </row>
    <row r="20" spans="1:7" x14ac:dyDescent="0.25">
      <c r="A20" s="5" t="s">
        <v>599</v>
      </c>
      <c r="B20" s="44"/>
      <c r="C20" s="44"/>
      <c r="D20" s="44"/>
      <c r="E20" s="44"/>
      <c r="F20" s="44"/>
    </row>
    <row r="21" spans="1:7" x14ac:dyDescent="0.25">
      <c r="A21" s="5" t="s">
        <v>1017</v>
      </c>
    </row>
    <row r="22" spans="1:7" x14ac:dyDescent="0.25">
      <c r="A22" s="5" t="s">
        <v>870</v>
      </c>
    </row>
    <row r="23" spans="1:7" x14ac:dyDescent="0.25">
      <c r="A23" s="5" t="s">
        <v>866</v>
      </c>
    </row>
    <row r="46" s="5" customFormat="1" ht="15" customHeight="1"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CD7-8F65-4BBE-AC15-E4012368B84C}">
  <sheetPr codeName="Sheet6"/>
  <dimension ref="A1:S23"/>
  <sheetViews>
    <sheetView zoomScale="85" zoomScaleNormal="85" workbookViewId="0"/>
  </sheetViews>
  <sheetFormatPr defaultColWidth="9.140625" defaultRowHeight="15.75" x14ac:dyDescent="0.25"/>
  <cols>
    <col min="1" max="1" width="36.28515625" style="5" customWidth="1"/>
    <col min="2" max="2" width="41" style="5" bestFit="1" customWidth="1"/>
    <col min="3" max="3" width="59.85546875" style="5" bestFit="1" customWidth="1"/>
    <col min="4" max="16384" width="9.140625" style="5"/>
  </cols>
  <sheetData>
    <row r="1" spans="1:15" x14ac:dyDescent="0.25">
      <c r="A1" s="5" t="s">
        <v>996</v>
      </c>
    </row>
    <row r="3" spans="1:15" x14ac:dyDescent="0.25">
      <c r="A3" s="2" t="s">
        <v>481</v>
      </c>
      <c r="B3" s="2" t="s">
        <v>67</v>
      </c>
      <c r="C3" s="2" t="s">
        <v>68</v>
      </c>
      <c r="F3" s="9"/>
    </row>
    <row r="4" spans="1:15" ht="31.5" x14ac:dyDescent="0.25">
      <c r="A4" s="122" t="s">
        <v>69</v>
      </c>
      <c r="B4" s="2" t="s">
        <v>70</v>
      </c>
      <c r="C4" s="2" t="s">
        <v>71</v>
      </c>
      <c r="F4" s="9"/>
    </row>
    <row r="5" spans="1:15" ht="63" x14ac:dyDescent="0.25">
      <c r="A5" s="122" t="s">
        <v>72</v>
      </c>
      <c r="B5" s="2" t="s">
        <v>73</v>
      </c>
      <c r="C5" s="2" t="s">
        <v>74</v>
      </c>
      <c r="F5" s="9"/>
    </row>
    <row r="6" spans="1:15" x14ac:dyDescent="0.25">
      <c r="A6" s="9" t="s">
        <v>615</v>
      </c>
    </row>
    <row r="7" spans="1:15" x14ac:dyDescent="0.25">
      <c r="A7" s="5" t="s">
        <v>600</v>
      </c>
    </row>
    <row r="8" spans="1:15" x14ac:dyDescent="0.25">
      <c r="A8" s="5" t="s">
        <v>601</v>
      </c>
    </row>
    <row r="9" spans="1:15" x14ac:dyDescent="0.25">
      <c r="A9" s="5" t="s">
        <v>602</v>
      </c>
      <c r="E9" s="37"/>
      <c r="F9" s="37"/>
      <c r="G9" s="37"/>
      <c r="H9" s="37"/>
      <c r="I9" s="37"/>
      <c r="J9" s="37"/>
      <c r="K9" s="37"/>
      <c r="L9" s="37"/>
      <c r="M9" s="37"/>
      <c r="N9" s="37"/>
      <c r="O9" s="37"/>
    </row>
    <row r="10" spans="1:15" x14ac:dyDescent="0.25">
      <c r="A10" s="5" t="s">
        <v>1018</v>
      </c>
    </row>
    <row r="11" spans="1:15" x14ac:dyDescent="0.25">
      <c r="A11" s="5" t="s">
        <v>870</v>
      </c>
    </row>
    <row r="12" spans="1:15" x14ac:dyDescent="0.25">
      <c r="A12" s="5" t="s">
        <v>876</v>
      </c>
    </row>
    <row r="23" spans="5:19" x14ac:dyDescent="0.25">
      <c r="E23" s="149"/>
      <c r="F23" s="150"/>
      <c r="G23" s="150"/>
      <c r="H23" s="150"/>
      <c r="I23" s="150"/>
      <c r="J23" s="150"/>
      <c r="K23" s="150"/>
      <c r="L23" s="150"/>
      <c r="M23" s="150"/>
      <c r="N23" s="150"/>
      <c r="O23" s="150"/>
      <c r="P23" s="150"/>
      <c r="Q23" s="150"/>
      <c r="R23" s="150"/>
      <c r="S23" s="150"/>
    </row>
  </sheetData>
  <mergeCells count="1">
    <mergeCell ref="E23:S2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BC2F-8EA7-4739-84EC-FD92C4158DC4}">
  <sheetPr codeName="Sheet7"/>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3" width="8.28515625" style="5" bestFit="1" customWidth="1"/>
    <col min="4" max="16384" width="9.140625" style="5"/>
  </cols>
  <sheetData>
    <row r="1" spans="1:13" ht="18.75" customHeight="1" x14ac:dyDescent="0.25">
      <c r="A1" s="9" t="s">
        <v>997</v>
      </c>
    </row>
    <row r="3" spans="1:13" ht="48" customHeight="1" x14ac:dyDescent="0.25">
      <c r="A3" s="122" t="s">
        <v>482</v>
      </c>
      <c r="B3" s="122" t="s">
        <v>75</v>
      </c>
      <c r="C3" s="122" t="s">
        <v>483</v>
      </c>
      <c r="F3" s="9"/>
      <c r="M3" s="9"/>
    </row>
    <row r="4" spans="1:13" x14ac:dyDescent="0.25">
      <c r="A4" s="2">
        <v>2019</v>
      </c>
      <c r="B4" s="2" t="s">
        <v>484</v>
      </c>
      <c r="C4" s="33">
        <v>3857</v>
      </c>
      <c r="D4" s="9"/>
      <c r="F4" s="9"/>
      <c r="M4" s="9"/>
    </row>
    <row r="5" spans="1:13" x14ac:dyDescent="0.25">
      <c r="A5" s="2">
        <v>2019</v>
      </c>
      <c r="B5" s="2" t="s">
        <v>485</v>
      </c>
      <c r="C5" s="33">
        <v>3338</v>
      </c>
      <c r="F5" s="9"/>
      <c r="M5" s="9"/>
    </row>
    <row r="6" spans="1:13" x14ac:dyDescent="0.25">
      <c r="A6" s="2">
        <v>2019</v>
      </c>
      <c r="B6" s="2" t="s">
        <v>486</v>
      </c>
      <c r="C6" s="33">
        <v>3701</v>
      </c>
      <c r="F6" s="9"/>
      <c r="M6" s="9"/>
    </row>
    <row r="7" spans="1:13" x14ac:dyDescent="0.25">
      <c r="A7" s="2">
        <v>2019</v>
      </c>
      <c r="B7" s="2" t="s">
        <v>487</v>
      </c>
      <c r="C7" s="33">
        <v>3636</v>
      </c>
      <c r="F7" s="9"/>
    </row>
    <row r="8" spans="1:13" x14ac:dyDescent="0.25">
      <c r="A8" s="2">
        <v>2019</v>
      </c>
      <c r="B8" s="2" t="s">
        <v>488</v>
      </c>
      <c r="C8" s="33">
        <v>3736</v>
      </c>
      <c r="F8" s="9"/>
    </row>
    <row r="9" spans="1:13" x14ac:dyDescent="0.25">
      <c r="A9" s="2">
        <v>2019</v>
      </c>
      <c r="B9" s="2" t="s">
        <v>489</v>
      </c>
      <c r="C9" s="33">
        <v>3438</v>
      </c>
    </row>
    <row r="10" spans="1:13" x14ac:dyDescent="0.25">
      <c r="A10" s="2">
        <v>2019</v>
      </c>
      <c r="B10" s="2" t="s">
        <v>490</v>
      </c>
      <c r="C10" s="33">
        <v>3613</v>
      </c>
    </row>
    <row r="11" spans="1:13" x14ac:dyDescent="0.25">
      <c r="A11" s="2">
        <v>2019</v>
      </c>
      <c r="B11" s="2" t="s">
        <v>491</v>
      </c>
      <c r="C11" s="33">
        <v>3606</v>
      </c>
    </row>
    <row r="12" spans="1:13" x14ac:dyDescent="0.25">
      <c r="A12" s="2">
        <v>2019</v>
      </c>
      <c r="B12" s="2" t="s">
        <v>492</v>
      </c>
      <c r="C12" s="33">
        <v>3510</v>
      </c>
    </row>
    <row r="13" spans="1:13" x14ac:dyDescent="0.25">
      <c r="A13" s="2">
        <v>2019</v>
      </c>
      <c r="B13" s="2" t="s">
        <v>493</v>
      </c>
      <c r="C13" s="33">
        <v>3784</v>
      </c>
    </row>
    <row r="14" spans="1:13" x14ac:dyDescent="0.25">
      <c r="A14" s="2">
        <v>2019</v>
      </c>
      <c r="B14" s="2" t="s">
        <v>494</v>
      </c>
      <c r="C14" s="33">
        <v>3828</v>
      </c>
    </row>
    <row r="15" spans="1:13" x14ac:dyDescent="0.25">
      <c r="A15" s="2">
        <v>2019</v>
      </c>
      <c r="B15" s="2" t="s">
        <v>495</v>
      </c>
      <c r="C15" s="33">
        <v>3906</v>
      </c>
    </row>
    <row r="16" spans="1:13" x14ac:dyDescent="0.25">
      <c r="A16" s="2">
        <v>2020</v>
      </c>
      <c r="B16" s="2" t="s">
        <v>496</v>
      </c>
      <c r="C16" s="33">
        <v>4008</v>
      </c>
    </row>
    <row r="17" spans="1:3" x14ac:dyDescent="0.25">
      <c r="A17" s="2">
        <v>2020</v>
      </c>
      <c r="B17" s="2" t="s">
        <v>497</v>
      </c>
      <c r="C17" s="33">
        <v>3561</v>
      </c>
    </row>
    <row r="18" spans="1:3" x14ac:dyDescent="0.25">
      <c r="A18" s="2">
        <v>2020</v>
      </c>
      <c r="B18" s="2" t="s">
        <v>498</v>
      </c>
      <c r="C18" s="33">
        <v>3856</v>
      </c>
    </row>
    <row r="19" spans="1:3" x14ac:dyDescent="0.25">
      <c r="A19" s="2">
        <v>2020</v>
      </c>
      <c r="B19" s="2" t="s">
        <v>499</v>
      </c>
      <c r="C19" s="33">
        <v>3995</v>
      </c>
    </row>
    <row r="20" spans="1:3" x14ac:dyDescent="0.25">
      <c r="A20" s="2">
        <v>2020</v>
      </c>
      <c r="B20" s="2" t="s">
        <v>500</v>
      </c>
      <c r="C20" s="33">
        <v>3801</v>
      </c>
    </row>
    <row r="21" spans="1:3" x14ac:dyDescent="0.25">
      <c r="A21" s="2">
        <v>2020</v>
      </c>
      <c r="B21" s="2" t="s">
        <v>501</v>
      </c>
      <c r="C21" s="33">
        <v>3556</v>
      </c>
    </row>
    <row r="22" spans="1:3" x14ac:dyDescent="0.25">
      <c r="A22" s="2">
        <v>2020</v>
      </c>
      <c r="B22" s="2" t="s">
        <v>502</v>
      </c>
      <c r="C22" s="33">
        <v>3719</v>
      </c>
    </row>
    <row r="23" spans="1:3" x14ac:dyDescent="0.25">
      <c r="A23" s="2">
        <v>2020</v>
      </c>
      <c r="B23" s="2" t="s">
        <v>503</v>
      </c>
      <c r="C23" s="33">
        <v>3699</v>
      </c>
    </row>
    <row r="24" spans="1:3" x14ac:dyDescent="0.25">
      <c r="A24" s="2">
        <v>2020</v>
      </c>
      <c r="B24" s="2" t="s">
        <v>504</v>
      </c>
      <c r="C24" s="33">
        <v>3715</v>
      </c>
    </row>
    <row r="25" spans="1:3" x14ac:dyDescent="0.25">
      <c r="A25" s="2">
        <v>2020</v>
      </c>
      <c r="B25" s="2" t="s">
        <v>505</v>
      </c>
      <c r="C25" s="33">
        <v>3969</v>
      </c>
    </row>
    <row r="26" spans="1:3" x14ac:dyDescent="0.25">
      <c r="A26" s="2">
        <v>2020</v>
      </c>
      <c r="B26" s="2" t="s">
        <v>506</v>
      </c>
      <c r="C26" s="33">
        <v>3892</v>
      </c>
    </row>
    <row r="27" spans="1:3" x14ac:dyDescent="0.25">
      <c r="A27" s="2">
        <v>2020</v>
      </c>
      <c r="B27" s="2" t="s">
        <v>507</v>
      </c>
      <c r="C27" s="33">
        <v>4144</v>
      </c>
    </row>
    <row r="28" spans="1:3" x14ac:dyDescent="0.25">
      <c r="A28" s="2">
        <v>2021</v>
      </c>
      <c r="B28" s="2" t="s">
        <v>508</v>
      </c>
      <c r="C28" s="33">
        <v>4055</v>
      </c>
    </row>
    <row r="29" spans="1:3" x14ac:dyDescent="0.25">
      <c r="A29" s="2">
        <v>2021</v>
      </c>
      <c r="B29" s="2" t="s">
        <v>509</v>
      </c>
      <c r="C29" s="33">
        <v>3413</v>
      </c>
    </row>
    <row r="30" spans="1:3" x14ac:dyDescent="0.25">
      <c r="A30" s="2">
        <v>2021</v>
      </c>
      <c r="B30" s="2" t="s">
        <v>510</v>
      </c>
      <c r="C30" s="33">
        <v>3573</v>
      </c>
    </row>
    <row r="31" spans="1:3" ht="15" customHeight="1" x14ac:dyDescent="0.25">
      <c r="A31" s="2">
        <v>2021</v>
      </c>
      <c r="B31" s="2" t="s">
        <v>511</v>
      </c>
      <c r="C31" s="33">
        <v>3630</v>
      </c>
    </row>
    <row r="32" spans="1:3" x14ac:dyDescent="0.25">
      <c r="A32" s="2">
        <v>2021</v>
      </c>
      <c r="B32" s="2" t="s">
        <v>512</v>
      </c>
      <c r="C32" s="33">
        <v>3675</v>
      </c>
    </row>
    <row r="33" spans="1:19" x14ac:dyDescent="0.25">
      <c r="A33" s="2">
        <v>2021</v>
      </c>
      <c r="B33" s="2" t="s">
        <v>513</v>
      </c>
      <c r="C33" s="33">
        <v>3338</v>
      </c>
    </row>
    <row r="34" spans="1:19" x14ac:dyDescent="0.25">
      <c r="A34" s="2">
        <v>2021</v>
      </c>
      <c r="B34" s="2" t="s">
        <v>514</v>
      </c>
      <c r="C34" s="33">
        <v>3384</v>
      </c>
      <c r="D34" s="9"/>
    </row>
    <row r="35" spans="1:19" x14ac:dyDescent="0.25">
      <c r="A35" s="2">
        <v>2021</v>
      </c>
      <c r="B35" s="2" t="s">
        <v>515</v>
      </c>
      <c r="C35" s="33">
        <v>3657</v>
      </c>
    </row>
    <row r="36" spans="1:19" ht="15" customHeight="1" x14ac:dyDescent="0.25">
      <c r="A36" s="2">
        <v>2021</v>
      </c>
      <c r="B36" s="2" t="s">
        <v>516</v>
      </c>
      <c r="C36" s="33">
        <v>3683</v>
      </c>
      <c r="F36" s="37"/>
      <c r="G36" s="37"/>
      <c r="H36" s="37"/>
      <c r="I36" s="37"/>
      <c r="J36" s="37"/>
      <c r="K36" s="37"/>
      <c r="L36" s="37"/>
      <c r="M36" s="37"/>
      <c r="N36" s="37"/>
      <c r="O36" s="37"/>
      <c r="P36" s="37"/>
      <c r="Q36" s="37"/>
      <c r="R36" s="37"/>
      <c r="S36" s="37"/>
    </row>
    <row r="37" spans="1:19" x14ac:dyDescent="0.25">
      <c r="A37" s="2">
        <v>2021</v>
      </c>
      <c r="B37" s="2" t="s">
        <v>517</v>
      </c>
      <c r="C37" s="33">
        <v>3768</v>
      </c>
      <c r="F37" s="37"/>
      <c r="G37" s="37"/>
      <c r="H37" s="37"/>
      <c r="I37" s="37"/>
      <c r="J37" s="37"/>
      <c r="K37" s="37"/>
      <c r="L37" s="37"/>
      <c r="M37" s="37"/>
      <c r="N37" s="37"/>
      <c r="O37" s="37"/>
      <c r="P37" s="37"/>
      <c r="Q37" s="37"/>
      <c r="R37" s="37"/>
      <c r="S37" s="37"/>
    </row>
    <row r="38" spans="1:19" ht="17.25" customHeight="1" x14ac:dyDescent="0.25">
      <c r="A38" s="2">
        <v>2021</v>
      </c>
      <c r="B38" s="2" t="s">
        <v>518</v>
      </c>
      <c r="C38" s="33">
        <v>3607</v>
      </c>
      <c r="E38" s="37"/>
      <c r="F38" s="37"/>
      <c r="G38" s="37"/>
      <c r="H38" s="37"/>
      <c r="I38" s="37"/>
      <c r="J38" s="37"/>
      <c r="K38" s="37"/>
      <c r="L38" s="37"/>
      <c r="M38" s="37"/>
      <c r="N38" s="37"/>
      <c r="O38" s="37"/>
      <c r="P38" s="37"/>
      <c r="Q38" s="37"/>
      <c r="R38" s="37"/>
      <c r="S38" s="37"/>
    </row>
    <row r="39" spans="1:19" x14ac:dyDescent="0.25">
      <c r="A39" s="2">
        <v>2021</v>
      </c>
      <c r="B39" s="2" t="s">
        <v>519</v>
      </c>
      <c r="C39" s="33">
        <v>3843</v>
      </c>
      <c r="E39" s="37"/>
      <c r="F39" s="37"/>
      <c r="G39" s="37"/>
      <c r="H39" s="37"/>
      <c r="I39" s="37"/>
      <c r="J39" s="37"/>
      <c r="K39" s="37"/>
      <c r="L39" s="37"/>
      <c r="M39" s="37"/>
      <c r="N39" s="37"/>
      <c r="O39" s="37"/>
      <c r="P39" s="37"/>
      <c r="Q39" s="37"/>
      <c r="R39" s="37"/>
      <c r="S39" s="37"/>
    </row>
    <row r="40" spans="1:19" x14ac:dyDescent="0.25">
      <c r="A40" s="2">
        <v>2022</v>
      </c>
      <c r="B40" s="2" t="s">
        <v>520</v>
      </c>
      <c r="C40" s="33">
        <v>4353</v>
      </c>
      <c r="E40" s="37"/>
      <c r="F40" s="37"/>
      <c r="G40" s="37"/>
      <c r="H40" s="37"/>
      <c r="I40" s="37"/>
      <c r="J40" s="37"/>
      <c r="K40" s="37"/>
      <c r="L40" s="37"/>
      <c r="M40" s="37"/>
      <c r="N40" s="37"/>
      <c r="O40" s="37"/>
      <c r="P40" s="37"/>
      <c r="Q40" s="37"/>
      <c r="R40" s="37"/>
      <c r="S40" s="37"/>
    </row>
    <row r="41" spans="1:19" x14ac:dyDescent="0.25">
      <c r="A41" s="2">
        <v>2022</v>
      </c>
      <c r="B41" s="2" t="s">
        <v>521</v>
      </c>
      <c r="C41" s="33">
        <v>3658</v>
      </c>
      <c r="E41" s="37"/>
      <c r="F41" s="37"/>
      <c r="G41" s="37"/>
      <c r="H41" s="37"/>
      <c r="I41" s="37"/>
      <c r="J41" s="37"/>
      <c r="K41" s="37"/>
      <c r="L41" s="37"/>
      <c r="M41" s="37"/>
      <c r="N41" s="37"/>
      <c r="O41" s="37"/>
      <c r="P41" s="37"/>
      <c r="Q41" s="37"/>
      <c r="R41" s="37"/>
      <c r="S41" s="37"/>
    </row>
    <row r="42" spans="1:19" x14ac:dyDescent="0.25">
      <c r="A42" s="2">
        <v>2022</v>
      </c>
      <c r="B42" s="2" t="s">
        <v>522</v>
      </c>
      <c r="C42" s="33">
        <v>3662</v>
      </c>
      <c r="E42" s="37"/>
      <c r="F42" s="37"/>
      <c r="G42" s="37"/>
      <c r="H42" s="37"/>
      <c r="I42" s="37"/>
      <c r="J42" s="37"/>
      <c r="K42" s="37"/>
      <c r="L42" s="37"/>
      <c r="M42" s="37"/>
      <c r="N42" s="37"/>
      <c r="O42" s="37"/>
      <c r="P42" s="37"/>
      <c r="Q42" s="37"/>
      <c r="R42" s="37"/>
      <c r="S42" s="37"/>
    </row>
    <row r="43" spans="1:19" x14ac:dyDescent="0.25">
      <c r="A43" s="2">
        <v>2022</v>
      </c>
      <c r="B43" s="2" t="s">
        <v>523</v>
      </c>
      <c r="C43" s="33">
        <v>3655</v>
      </c>
      <c r="E43" s="37"/>
      <c r="F43" s="37"/>
      <c r="G43" s="37"/>
      <c r="H43" s="37"/>
      <c r="I43" s="37"/>
      <c r="J43" s="37"/>
      <c r="K43" s="37"/>
      <c r="L43" s="37"/>
      <c r="M43" s="37"/>
      <c r="N43" s="37"/>
      <c r="O43" s="37"/>
      <c r="P43" s="37"/>
      <c r="Q43" s="37"/>
      <c r="R43" s="37"/>
      <c r="S43" s="37"/>
    </row>
    <row r="44" spans="1:19" x14ac:dyDescent="0.25">
      <c r="A44" s="2">
        <v>2022</v>
      </c>
      <c r="B44" s="2" t="s">
        <v>524</v>
      </c>
      <c r="C44" s="33">
        <v>3749</v>
      </c>
      <c r="E44" s="37"/>
      <c r="F44" s="37"/>
      <c r="G44" s="37"/>
      <c r="H44" s="37"/>
      <c r="I44" s="37"/>
      <c r="J44" s="37"/>
      <c r="K44" s="37"/>
      <c r="L44" s="37"/>
      <c r="M44" s="37"/>
      <c r="N44" s="37"/>
      <c r="O44" s="37"/>
      <c r="P44" s="37"/>
      <c r="Q44" s="37"/>
      <c r="R44" s="37"/>
      <c r="S44" s="37"/>
    </row>
    <row r="45" spans="1:19" x14ac:dyDescent="0.25">
      <c r="A45" s="2">
        <v>2022</v>
      </c>
      <c r="B45" s="2" t="s">
        <v>525</v>
      </c>
      <c r="C45" s="33">
        <v>3433</v>
      </c>
      <c r="E45" s="37"/>
      <c r="F45" s="37"/>
      <c r="G45" s="37"/>
      <c r="H45" s="37"/>
      <c r="I45" s="37"/>
      <c r="J45" s="37"/>
      <c r="K45" s="37"/>
      <c r="L45" s="37"/>
      <c r="M45" s="37"/>
      <c r="N45" s="37"/>
      <c r="O45" s="37"/>
      <c r="P45" s="37"/>
      <c r="Q45" s="37"/>
      <c r="R45" s="37"/>
      <c r="S45" s="37"/>
    </row>
    <row r="46" spans="1:19" x14ac:dyDescent="0.25">
      <c r="A46" s="2">
        <v>2022</v>
      </c>
      <c r="B46" s="2" t="s">
        <v>526</v>
      </c>
      <c r="C46" s="33">
        <v>3629</v>
      </c>
      <c r="E46" s="37"/>
      <c r="F46" s="37"/>
      <c r="G46" s="37"/>
      <c r="H46" s="37"/>
      <c r="I46" s="37"/>
      <c r="J46" s="37"/>
      <c r="K46" s="37"/>
      <c r="L46" s="37"/>
      <c r="M46" s="37"/>
      <c r="N46" s="37"/>
      <c r="O46" s="37"/>
      <c r="P46" s="37"/>
      <c r="Q46" s="37"/>
      <c r="R46" s="37"/>
      <c r="S46" s="37"/>
    </row>
    <row r="47" spans="1:19" x14ac:dyDescent="0.25">
      <c r="A47" s="2">
        <v>2022</v>
      </c>
      <c r="B47" s="2" t="s">
        <v>527</v>
      </c>
      <c r="C47" s="33">
        <v>3759</v>
      </c>
      <c r="E47" s="37"/>
      <c r="F47" s="37"/>
      <c r="G47" s="37"/>
      <c r="H47" s="37"/>
      <c r="I47" s="37"/>
      <c r="J47" s="37"/>
      <c r="K47" s="37"/>
      <c r="L47" s="37"/>
      <c r="M47" s="37"/>
      <c r="N47" s="37"/>
      <c r="O47" s="37"/>
      <c r="P47" s="37"/>
      <c r="Q47" s="37"/>
      <c r="R47" s="37"/>
      <c r="S47" s="37"/>
    </row>
    <row r="48" spans="1:19" x14ac:dyDescent="0.25">
      <c r="A48" s="2">
        <v>2022</v>
      </c>
      <c r="B48" s="2" t="s">
        <v>528</v>
      </c>
      <c r="C48" s="33">
        <v>3613</v>
      </c>
      <c r="E48" s="37"/>
      <c r="F48" s="37"/>
      <c r="G48" s="37"/>
      <c r="H48" s="37"/>
      <c r="I48" s="37"/>
      <c r="J48" s="37"/>
      <c r="K48" s="37"/>
      <c r="L48" s="37"/>
      <c r="M48" s="37"/>
      <c r="N48" s="37"/>
      <c r="O48" s="37"/>
      <c r="P48" s="37"/>
      <c r="Q48" s="37"/>
      <c r="R48" s="37"/>
      <c r="S48" s="37"/>
    </row>
    <row r="49" spans="1:19" x14ac:dyDescent="0.25">
      <c r="A49" s="2">
        <v>2022</v>
      </c>
      <c r="B49" s="2" t="s">
        <v>529</v>
      </c>
      <c r="C49" s="33">
        <v>3694</v>
      </c>
      <c r="E49" s="37"/>
      <c r="F49" s="37"/>
      <c r="G49" s="37"/>
      <c r="H49" s="37"/>
      <c r="I49" s="37"/>
      <c r="J49" s="37"/>
      <c r="K49" s="37"/>
      <c r="L49" s="37"/>
      <c r="M49" s="37"/>
      <c r="N49" s="37"/>
      <c r="O49" s="37"/>
      <c r="P49" s="37"/>
      <c r="Q49" s="37"/>
      <c r="R49" s="37"/>
      <c r="S49" s="37"/>
    </row>
    <row r="50" spans="1:19" x14ac:dyDescent="0.25">
      <c r="A50" s="2">
        <v>2022</v>
      </c>
      <c r="B50" s="2" t="s">
        <v>530</v>
      </c>
      <c r="C50" s="33">
        <v>3327</v>
      </c>
    </row>
    <row r="51" spans="1:19" x14ac:dyDescent="0.25">
      <c r="A51" s="2">
        <v>2022</v>
      </c>
      <c r="B51" s="2" t="s">
        <v>531</v>
      </c>
      <c r="C51" s="33">
        <v>3012</v>
      </c>
    </row>
    <row r="52" spans="1:19" x14ac:dyDescent="0.25">
      <c r="A52" s="9" t="s">
        <v>615</v>
      </c>
    </row>
    <row r="53" spans="1:19" x14ac:dyDescent="0.25">
      <c r="A53" s="5" t="s">
        <v>603</v>
      </c>
    </row>
    <row r="54" spans="1:19" x14ac:dyDescent="0.25">
      <c r="A54" s="5" t="s">
        <v>596</v>
      </c>
    </row>
    <row r="55" spans="1:19" x14ac:dyDescent="0.25">
      <c r="A55" s="5" t="s">
        <v>597</v>
      </c>
    </row>
    <row r="56" spans="1:19" x14ac:dyDescent="0.25">
      <c r="A56" s="5" t="s">
        <v>870</v>
      </c>
    </row>
    <row r="57" spans="1:19" x14ac:dyDescent="0.25">
      <c r="A57" s="5" t="s">
        <v>866</v>
      </c>
    </row>
    <row r="58" spans="1:19" x14ac:dyDescent="0.25">
      <c r="D58" s="3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971A-6B76-4224-ACF0-92ED8CC9E1FE}">
  <sheetPr codeName="Sheet8"/>
  <dimension ref="A1:T46"/>
  <sheetViews>
    <sheetView zoomScale="85" zoomScaleNormal="85" workbookViewId="0"/>
  </sheetViews>
  <sheetFormatPr defaultColWidth="9.140625" defaultRowHeight="15.75" x14ac:dyDescent="0.25"/>
  <cols>
    <col min="1" max="2" width="9.140625" style="5"/>
    <col min="3" max="3" width="11.42578125" style="5" bestFit="1" customWidth="1"/>
    <col min="4" max="16384" width="9.140625" style="5"/>
  </cols>
  <sheetData>
    <row r="1" spans="1:3" x14ac:dyDescent="0.25">
      <c r="A1" s="5" t="s">
        <v>874</v>
      </c>
    </row>
    <row r="3" spans="1:3" ht="94.5" x14ac:dyDescent="0.25">
      <c r="A3" s="117" t="s">
        <v>532</v>
      </c>
      <c r="B3" s="117" t="s">
        <v>533</v>
      </c>
      <c r="C3" s="117" t="s">
        <v>76</v>
      </c>
    </row>
    <row r="4" spans="1:3" x14ac:dyDescent="0.25">
      <c r="A4" s="2">
        <v>2020</v>
      </c>
      <c r="B4" s="2" t="s">
        <v>534</v>
      </c>
      <c r="C4" s="17">
        <v>3.9</v>
      </c>
    </row>
    <row r="5" spans="1:3" x14ac:dyDescent="0.25">
      <c r="A5" s="2">
        <v>2020</v>
      </c>
      <c r="B5" s="2" t="s">
        <v>535</v>
      </c>
      <c r="C5" s="17">
        <v>6.7</v>
      </c>
    </row>
    <row r="6" spans="1:3" x14ac:dyDescent="0.25">
      <c r="A6" s="2">
        <v>2020</v>
      </c>
      <c r="B6" s="2" t="s">
        <v>536</v>
      </c>
      <c r="C6" s="17">
        <v>4.2</v>
      </c>
    </row>
    <row r="7" spans="1:3" x14ac:dyDescent="0.25">
      <c r="A7" s="2">
        <v>2020</v>
      </c>
      <c r="B7" s="2" t="s">
        <v>537</v>
      </c>
      <c r="C7" s="17">
        <v>9.9</v>
      </c>
    </row>
    <row r="8" spans="1:3" x14ac:dyDescent="0.25">
      <c r="A8" s="2">
        <v>2020</v>
      </c>
      <c r="B8" s="2" t="s">
        <v>538</v>
      </c>
      <c r="C8" s="17">
        <v>1.7000000000000002</v>
      </c>
    </row>
    <row r="9" spans="1:3" x14ac:dyDescent="0.25">
      <c r="A9" s="2">
        <v>2020</v>
      </c>
      <c r="B9" s="2" t="s">
        <v>539</v>
      </c>
      <c r="C9" s="17">
        <v>3.4000000000000004</v>
      </c>
    </row>
    <row r="10" spans="1:3" x14ac:dyDescent="0.25">
      <c r="A10" s="2">
        <v>2020</v>
      </c>
      <c r="B10" s="2" t="s">
        <v>540</v>
      </c>
      <c r="C10" s="17">
        <v>2.9000000000000004</v>
      </c>
    </row>
    <row r="11" spans="1:3" x14ac:dyDescent="0.25">
      <c r="A11" s="2">
        <v>2020</v>
      </c>
      <c r="B11" s="2" t="s">
        <v>541</v>
      </c>
      <c r="C11" s="17">
        <v>2.6</v>
      </c>
    </row>
    <row r="12" spans="1:3" x14ac:dyDescent="0.25">
      <c r="A12" s="2">
        <v>2020</v>
      </c>
      <c r="B12" s="2" t="s">
        <v>542</v>
      </c>
      <c r="C12" s="17">
        <v>5.8000000000000007</v>
      </c>
    </row>
    <row r="13" spans="1:3" x14ac:dyDescent="0.25">
      <c r="A13" s="2">
        <v>2020</v>
      </c>
      <c r="B13" s="2" t="s">
        <v>543</v>
      </c>
      <c r="C13" s="17">
        <v>4.9000000000000004</v>
      </c>
    </row>
    <row r="14" spans="1:3" x14ac:dyDescent="0.25">
      <c r="A14" s="2">
        <v>2020</v>
      </c>
      <c r="B14" s="2" t="s">
        <v>544</v>
      </c>
      <c r="C14" s="17">
        <v>1.7000000000000002</v>
      </c>
    </row>
    <row r="15" spans="1:3" x14ac:dyDescent="0.25">
      <c r="A15" s="2">
        <v>2020</v>
      </c>
      <c r="B15" s="2" t="s">
        <v>545</v>
      </c>
      <c r="C15" s="17">
        <v>6.1</v>
      </c>
    </row>
    <row r="16" spans="1:3" x14ac:dyDescent="0.25">
      <c r="A16" s="2">
        <v>2021</v>
      </c>
      <c r="B16" s="2" t="s">
        <v>546</v>
      </c>
      <c r="C16" s="17">
        <v>5.0999999999999996</v>
      </c>
    </row>
    <row r="17" spans="1:20" x14ac:dyDescent="0.25">
      <c r="A17" s="2">
        <v>2021</v>
      </c>
      <c r="B17" s="2" t="s">
        <v>547</v>
      </c>
      <c r="C17" s="17">
        <v>2.1999999999999997</v>
      </c>
    </row>
    <row r="18" spans="1:20" x14ac:dyDescent="0.25">
      <c r="A18" s="2">
        <v>2021</v>
      </c>
      <c r="B18" s="2" t="s">
        <v>548</v>
      </c>
      <c r="C18" s="17">
        <v>-3.5000000000000004</v>
      </c>
      <c r="F18" s="149"/>
      <c r="G18" s="150"/>
      <c r="H18" s="150"/>
      <c r="I18" s="150"/>
      <c r="J18" s="150"/>
      <c r="K18" s="150"/>
      <c r="L18" s="150"/>
      <c r="M18" s="150"/>
      <c r="N18" s="150"/>
      <c r="O18" s="150"/>
      <c r="P18" s="150"/>
      <c r="Q18" s="150"/>
      <c r="R18" s="150"/>
      <c r="S18" s="150"/>
      <c r="T18" s="150"/>
    </row>
    <row r="19" spans="1:20" x14ac:dyDescent="0.25">
      <c r="A19" s="2">
        <v>2021</v>
      </c>
      <c r="B19" s="2" t="s">
        <v>549</v>
      </c>
      <c r="C19" s="17">
        <v>-0.2</v>
      </c>
    </row>
    <row r="20" spans="1:20" x14ac:dyDescent="0.25">
      <c r="A20" s="2">
        <v>2021</v>
      </c>
      <c r="B20" s="2" t="s">
        <v>550</v>
      </c>
      <c r="C20" s="17">
        <v>-1.6</v>
      </c>
    </row>
    <row r="21" spans="1:20" x14ac:dyDescent="0.25">
      <c r="A21" s="2">
        <v>2021</v>
      </c>
      <c r="B21" s="2" t="s">
        <v>551</v>
      </c>
      <c r="C21" s="17">
        <v>-2.9000000000000004</v>
      </c>
    </row>
    <row r="22" spans="1:20" x14ac:dyDescent="0.25">
      <c r="A22" s="2">
        <v>2021</v>
      </c>
      <c r="B22" s="2" t="s">
        <v>552</v>
      </c>
      <c r="C22" s="17">
        <v>-6.3</v>
      </c>
      <c r="F22" s="9"/>
    </row>
    <row r="23" spans="1:20" x14ac:dyDescent="0.25">
      <c r="A23" s="2">
        <v>2021</v>
      </c>
      <c r="B23" s="2" t="s">
        <v>553</v>
      </c>
      <c r="C23" s="17">
        <v>1.4000000000000001</v>
      </c>
    </row>
    <row r="24" spans="1:20" x14ac:dyDescent="0.25">
      <c r="A24" s="2">
        <v>2021</v>
      </c>
      <c r="B24" s="2" t="s">
        <v>554</v>
      </c>
      <c r="C24" s="17">
        <v>4.9000000000000004</v>
      </c>
    </row>
    <row r="25" spans="1:20" x14ac:dyDescent="0.25">
      <c r="A25" s="2">
        <v>2021</v>
      </c>
      <c r="B25" s="2" t="s">
        <v>555</v>
      </c>
      <c r="C25" s="17">
        <v>-0.4</v>
      </c>
    </row>
    <row r="26" spans="1:20" x14ac:dyDescent="0.25">
      <c r="A26" s="2">
        <v>2021</v>
      </c>
      <c r="B26" s="2" t="s">
        <v>556</v>
      </c>
      <c r="C26" s="17">
        <v>-5.8000000000000007</v>
      </c>
    </row>
    <row r="27" spans="1:20" ht="15" customHeight="1" x14ac:dyDescent="0.25">
      <c r="A27" s="2">
        <v>2021</v>
      </c>
      <c r="B27" s="2" t="s">
        <v>557</v>
      </c>
      <c r="C27" s="17">
        <v>-1.6</v>
      </c>
      <c r="H27" s="124"/>
      <c r="I27" s="120"/>
      <c r="J27" s="120"/>
      <c r="K27" s="120"/>
      <c r="L27" s="120"/>
      <c r="M27" s="120"/>
      <c r="N27" s="120"/>
      <c r="O27" s="120"/>
      <c r="P27" s="120"/>
      <c r="Q27" s="120"/>
      <c r="R27" s="120"/>
      <c r="S27" s="120"/>
    </row>
    <row r="28" spans="1:20" x14ac:dyDescent="0.25">
      <c r="A28" s="2">
        <v>2022</v>
      </c>
      <c r="B28" s="2" t="s">
        <v>558</v>
      </c>
      <c r="C28" s="17">
        <v>13</v>
      </c>
      <c r="H28" s="120"/>
      <c r="I28" s="120"/>
      <c r="J28" s="120"/>
      <c r="K28" s="120"/>
      <c r="L28" s="120"/>
      <c r="M28" s="120"/>
      <c r="N28" s="120"/>
      <c r="O28" s="120"/>
      <c r="P28" s="120"/>
      <c r="Q28" s="120"/>
      <c r="R28" s="120"/>
      <c r="S28" s="120"/>
    </row>
    <row r="29" spans="1:20" x14ac:dyDescent="0.25">
      <c r="A29" s="2">
        <v>2022</v>
      </c>
      <c r="B29" s="2" t="s">
        <v>559</v>
      </c>
      <c r="C29" s="17">
        <v>9.6</v>
      </c>
      <c r="H29" s="120"/>
      <c r="I29" s="120"/>
      <c r="J29" s="120"/>
      <c r="K29" s="120"/>
      <c r="L29" s="120"/>
      <c r="M29" s="120"/>
      <c r="N29" s="120"/>
      <c r="O29" s="120"/>
      <c r="P29" s="120"/>
      <c r="Q29" s="120"/>
      <c r="R29" s="120"/>
      <c r="S29" s="120"/>
    </row>
    <row r="30" spans="1:20" x14ac:dyDescent="0.25">
      <c r="A30" s="2">
        <v>2022</v>
      </c>
      <c r="B30" s="2" t="s">
        <v>560</v>
      </c>
      <c r="C30" s="17">
        <v>-1.0999999999999999</v>
      </c>
      <c r="H30" s="120"/>
      <c r="I30" s="120"/>
      <c r="J30" s="120"/>
      <c r="K30" s="120"/>
      <c r="L30" s="120"/>
      <c r="M30" s="120"/>
      <c r="N30" s="120"/>
      <c r="O30" s="120"/>
      <c r="P30" s="120"/>
      <c r="Q30" s="120"/>
      <c r="R30" s="120"/>
      <c r="S30" s="120"/>
    </row>
    <row r="31" spans="1:20" x14ac:dyDescent="0.25">
      <c r="A31" s="2">
        <v>2022</v>
      </c>
      <c r="B31" s="2" t="s">
        <v>561</v>
      </c>
      <c r="C31" s="17">
        <v>0.5</v>
      </c>
      <c r="H31" s="120"/>
      <c r="I31" s="120"/>
      <c r="J31" s="120"/>
      <c r="K31" s="120"/>
      <c r="L31" s="120"/>
      <c r="M31" s="120"/>
      <c r="N31" s="120"/>
      <c r="O31" s="120"/>
      <c r="P31" s="120"/>
      <c r="Q31" s="120"/>
      <c r="R31" s="120"/>
      <c r="S31" s="120"/>
    </row>
    <row r="32" spans="1:20" x14ac:dyDescent="0.25">
      <c r="A32" s="2">
        <v>2022</v>
      </c>
      <c r="B32" s="2" t="s">
        <v>562</v>
      </c>
      <c r="C32" s="17">
        <v>0.3</v>
      </c>
      <c r="H32" s="120"/>
      <c r="I32" s="120"/>
      <c r="J32" s="120"/>
      <c r="K32" s="120"/>
      <c r="L32" s="120"/>
      <c r="M32" s="120"/>
      <c r="N32" s="120"/>
      <c r="O32" s="120"/>
      <c r="P32" s="120"/>
      <c r="Q32" s="120"/>
      <c r="R32" s="120"/>
      <c r="S32" s="120"/>
    </row>
    <row r="33" spans="1:20" x14ac:dyDescent="0.25">
      <c r="A33" s="2">
        <v>2022</v>
      </c>
      <c r="B33" s="2" t="s">
        <v>563</v>
      </c>
      <c r="C33" s="17">
        <v>-0.1</v>
      </c>
      <c r="H33" s="120"/>
      <c r="I33" s="120"/>
      <c r="J33" s="120"/>
      <c r="K33" s="120"/>
      <c r="L33" s="120"/>
      <c r="M33" s="120"/>
      <c r="N33" s="120"/>
      <c r="O33" s="120"/>
      <c r="P33" s="120"/>
      <c r="Q33" s="120"/>
      <c r="R33" s="120"/>
      <c r="S33" s="120"/>
    </row>
    <row r="34" spans="1:20" x14ac:dyDescent="0.25">
      <c r="A34" s="2">
        <v>2022</v>
      </c>
      <c r="B34" s="2" t="s">
        <v>564</v>
      </c>
      <c r="C34" s="17">
        <v>0.4</v>
      </c>
      <c r="H34" s="120"/>
      <c r="I34" s="120"/>
      <c r="J34" s="120"/>
      <c r="K34" s="120"/>
      <c r="L34" s="120"/>
      <c r="M34" s="120"/>
      <c r="N34" s="120"/>
      <c r="O34" s="120"/>
      <c r="P34" s="120"/>
      <c r="Q34" s="120"/>
      <c r="R34" s="120"/>
      <c r="S34" s="120"/>
    </row>
    <row r="35" spans="1:20" x14ac:dyDescent="0.25">
      <c r="A35" s="2">
        <v>2022</v>
      </c>
      <c r="B35" s="2" t="s">
        <v>565</v>
      </c>
      <c r="C35" s="17">
        <v>4.2</v>
      </c>
      <c r="H35" s="120"/>
      <c r="I35" s="120"/>
      <c r="J35" s="120"/>
      <c r="K35" s="120"/>
      <c r="L35" s="120"/>
      <c r="M35" s="120"/>
      <c r="N35" s="120"/>
      <c r="O35" s="120"/>
      <c r="P35" s="120"/>
      <c r="Q35" s="120"/>
      <c r="R35" s="120"/>
      <c r="S35" s="120"/>
    </row>
    <row r="36" spans="1:20" x14ac:dyDescent="0.25">
      <c r="A36" s="2">
        <v>2022</v>
      </c>
      <c r="B36" s="2" t="s">
        <v>566</v>
      </c>
      <c r="C36" s="17">
        <v>2.9000000000000004</v>
      </c>
      <c r="H36" s="120"/>
      <c r="I36" s="120"/>
      <c r="J36" s="120"/>
      <c r="K36" s="120"/>
      <c r="L36" s="120"/>
      <c r="M36" s="120"/>
      <c r="N36" s="120"/>
      <c r="O36" s="120"/>
      <c r="P36" s="120"/>
      <c r="Q36" s="120"/>
      <c r="R36" s="120"/>
      <c r="S36" s="120"/>
    </row>
    <row r="37" spans="1:20" x14ac:dyDescent="0.25">
      <c r="A37" s="2">
        <v>2022</v>
      </c>
      <c r="B37" s="2" t="s">
        <v>567</v>
      </c>
      <c r="C37" s="17">
        <v>-2.4</v>
      </c>
    </row>
    <row r="38" spans="1:20" x14ac:dyDescent="0.25">
      <c r="A38" s="2">
        <v>2022</v>
      </c>
      <c r="B38" s="2" t="s">
        <v>568</v>
      </c>
      <c r="C38" s="17">
        <v>-13</v>
      </c>
    </row>
    <row r="39" spans="1:20" x14ac:dyDescent="0.25">
      <c r="A39" s="2">
        <v>2022</v>
      </c>
      <c r="B39" s="2" t="s">
        <v>569</v>
      </c>
      <c r="C39" s="17">
        <v>-23</v>
      </c>
    </row>
    <row r="40" spans="1:20" x14ac:dyDescent="0.25">
      <c r="A40" s="9" t="s">
        <v>615</v>
      </c>
    </row>
    <row r="41" spans="1:20" x14ac:dyDescent="0.25">
      <c r="A41" s="5" t="s">
        <v>604</v>
      </c>
    </row>
    <row r="42" spans="1:20" x14ac:dyDescent="0.25">
      <c r="A42" s="5" t="s">
        <v>605</v>
      </c>
    </row>
    <row r="43" spans="1:20" x14ac:dyDescent="0.25">
      <c r="A43" s="5" t="s">
        <v>870</v>
      </c>
    </row>
    <row r="44" spans="1:20" x14ac:dyDescent="0.25">
      <c r="A44" s="5" t="s">
        <v>875</v>
      </c>
    </row>
    <row r="46" spans="1:20" x14ac:dyDescent="0.25">
      <c r="F46" s="149"/>
      <c r="G46" s="150"/>
      <c r="H46" s="150"/>
      <c r="I46" s="150"/>
      <c r="J46" s="150"/>
      <c r="K46" s="150"/>
      <c r="L46" s="150"/>
      <c r="M46" s="150"/>
      <c r="N46" s="150"/>
      <c r="O46" s="150"/>
      <c r="P46" s="150"/>
      <c r="Q46" s="150"/>
      <c r="R46" s="150"/>
      <c r="S46" s="150"/>
      <c r="T46" s="150"/>
    </row>
  </sheetData>
  <mergeCells count="2">
    <mergeCell ref="F18:T18"/>
    <mergeCell ref="F46:T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B0B6-A092-4121-85C5-7CE89413F4B8}">
  <sheetPr codeName="Sheet9"/>
  <dimension ref="A1:I45"/>
  <sheetViews>
    <sheetView zoomScale="85" zoomScaleNormal="85" workbookViewId="0"/>
  </sheetViews>
  <sheetFormatPr defaultColWidth="9.140625" defaultRowHeight="15.75" x14ac:dyDescent="0.25"/>
  <cols>
    <col min="1" max="1" width="10.42578125" style="5" bestFit="1" customWidth="1"/>
    <col min="2" max="2" width="12.28515625" style="125" customWidth="1"/>
    <col min="3" max="3" width="16.5703125" style="5" bestFit="1" customWidth="1"/>
    <col min="4" max="4" width="23.85546875" style="5" bestFit="1" customWidth="1"/>
    <col min="5" max="7" width="9.140625" style="5"/>
    <col min="8" max="8" width="16.28515625" style="5" bestFit="1" customWidth="1"/>
    <col min="9" max="9" width="14.7109375" style="5" bestFit="1" customWidth="1"/>
    <col min="10" max="10" width="14.140625" style="5" bestFit="1" customWidth="1"/>
    <col min="11" max="16384" width="9.140625" style="5"/>
  </cols>
  <sheetData>
    <row r="1" spans="1:9" x14ac:dyDescent="0.25">
      <c r="A1" s="5" t="s">
        <v>872</v>
      </c>
    </row>
    <row r="3" spans="1:9" s="37" customFormat="1" ht="94.5" x14ac:dyDescent="0.25">
      <c r="A3" s="117" t="s">
        <v>77</v>
      </c>
      <c r="B3" s="126" t="s">
        <v>854</v>
      </c>
      <c r="C3" s="117" t="s">
        <v>78</v>
      </c>
      <c r="D3" s="117" t="s">
        <v>79</v>
      </c>
      <c r="G3" s="9"/>
      <c r="H3" s="5"/>
      <c r="I3" s="5"/>
    </row>
    <row r="4" spans="1:9" x14ac:dyDescent="0.25">
      <c r="A4" s="127">
        <v>43466</v>
      </c>
      <c r="B4" s="128">
        <v>3857</v>
      </c>
      <c r="C4" s="129" t="s">
        <v>609</v>
      </c>
      <c r="D4" s="129" t="s">
        <v>609</v>
      </c>
    </row>
    <row r="5" spans="1:9" x14ac:dyDescent="0.25">
      <c r="A5" s="127">
        <v>43497</v>
      </c>
      <c r="B5" s="128">
        <v>3338</v>
      </c>
      <c r="C5" s="129" t="s">
        <v>609</v>
      </c>
      <c r="D5" s="129" t="s">
        <v>609</v>
      </c>
      <c r="F5" s="9"/>
    </row>
    <row r="6" spans="1:9" x14ac:dyDescent="0.25">
      <c r="A6" s="127">
        <v>43525</v>
      </c>
      <c r="B6" s="128">
        <v>3701</v>
      </c>
      <c r="C6" s="129" t="s">
        <v>609</v>
      </c>
      <c r="D6" s="129" t="s">
        <v>609</v>
      </c>
    </row>
    <row r="7" spans="1:9" x14ac:dyDescent="0.25">
      <c r="A7" s="127">
        <v>43556</v>
      </c>
      <c r="B7" s="128">
        <v>3636</v>
      </c>
      <c r="C7" s="129" t="s">
        <v>609</v>
      </c>
      <c r="D7" s="129" t="s">
        <v>609</v>
      </c>
    </row>
    <row r="8" spans="1:9" x14ac:dyDescent="0.25">
      <c r="A8" s="127">
        <v>43586</v>
      </c>
      <c r="B8" s="128">
        <v>3736</v>
      </c>
      <c r="C8" s="129" t="s">
        <v>609</v>
      </c>
      <c r="D8" s="129" t="s">
        <v>609</v>
      </c>
    </row>
    <row r="9" spans="1:9" x14ac:dyDescent="0.25">
      <c r="A9" s="127">
        <v>43617</v>
      </c>
      <c r="B9" s="128">
        <v>3438</v>
      </c>
      <c r="C9" s="129" t="s">
        <v>609</v>
      </c>
      <c r="D9" s="129" t="s">
        <v>609</v>
      </c>
    </row>
    <row r="10" spans="1:9" x14ac:dyDescent="0.25">
      <c r="A10" s="127">
        <v>43647</v>
      </c>
      <c r="B10" s="128">
        <v>3613</v>
      </c>
      <c r="C10" s="129" t="s">
        <v>609</v>
      </c>
      <c r="D10" s="129" t="s">
        <v>609</v>
      </c>
    </row>
    <row r="11" spans="1:9" x14ac:dyDescent="0.25">
      <c r="A11" s="127">
        <v>43678</v>
      </c>
      <c r="B11" s="128">
        <v>3606</v>
      </c>
      <c r="C11" s="129" t="s">
        <v>609</v>
      </c>
      <c r="D11" s="129" t="s">
        <v>609</v>
      </c>
    </row>
    <row r="12" spans="1:9" x14ac:dyDescent="0.25">
      <c r="A12" s="127">
        <v>43709</v>
      </c>
      <c r="B12" s="128">
        <v>3510</v>
      </c>
      <c r="C12" s="129" t="s">
        <v>609</v>
      </c>
      <c r="D12" s="129" t="s">
        <v>609</v>
      </c>
    </row>
    <row r="13" spans="1:9" x14ac:dyDescent="0.25">
      <c r="A13" s="127">
        <v>43739</v>
      </c>
      <c r="B13" s="128">
        <v>3784</v>
      </c>
      <c r="C13" s="129" t="s">
        <v>609</v>
      </c>
      <c r="D13" s="129" t="s">
        <v>609</v>
      </c>
    </row>
    <row r="14" spans="1:9" x14ac:dyDescent="0.25">
      <c r="A14" s="127">
        <v>43770</v>
      </c>
      <c r="B14" s="128">
        <v>3828</v>
      </c>
      <c r="C14" s="129" t="s">
        <v>609</v>
      </c>
      <c r="D14" s="129" t="s">
        <v>609</v>
      </c>
    </row>
    <row r="15" spans="1:9" x14ac:dyDescent="0.25">
      <c r="A15" s="127">
        <v>43800</v>
      </c>
      <c r="B15" s="128">
        <v>3906</v>
      </c>
      <c r="C15" s="129" t="s">
        <v>609</v>
      </c>
      <c r="D15" s="129" t="s">
        <v>609</v>
      </c>
    </row>
    <row r="16" spans="1:9" x14ac:dyDescent="0.25">
      <c r="A16" s="127">
        <v>43831</v>
      </c>
      <c r="B16" s="128">
        <v>4008</v>
      </c>
      <c r="C16" s="33">
        <v>3956.3718043510999</v>
      </c>
      <c r="D16" s="33">
        <v>3736.0675086323299</v>
      </c>
    </row>
    <row r="17" spans="1:7" x14ac:dyDescent="0.25">
      <c r="A17" s="127">
        <v>43862</v>
      </c>
      <c r="B17" s="128">
        <v>3561</v>
      </c>
      <c r="C17" s="33">
        <v>3955.6927804761699</v>
      </c>
      <c r="D17" s="33">
        <v>3735.4697743434099</v>
      </c>
    </row>
    <row r="18" spans="1:7" x14ac:dyDescent="0.25">
      <c r="A18" s="127">
        <v>43891</v>
      </c>
      <c r="B18" s="128">
        <v>3856</v>
      </c>
      <c r="C18" s="33">
        <v>3977.1954095920601</v>
      </c>
      <c r="D18" s="33">
        <v>3700.2397645373899</v>
      </c>
    </row>
    <row r="19" spans="1:7" x14ac:dyDescent="0.25">
      <c r="A19" s="127">
        <v>43922</v>
      </c>
      <c r="B19" s="128">
        <v>3995</v>
      </c>
      <c r="C19" s="33">
        <v>3923.7387764149498</v>
      </c>
      <c r="D19" s="33">
        <v>3680.4412851270599</v>
      </c>
    </row>
    <row r="20" spans="1:7" x14ac:dyDescent="0.25">
      <c r="A20" s="127">
        <v>43952</v>
      </c>
      <c r="B20" s="128">
        <v>3801</v>
      </c>
      <c r="C20" s="33">
        <v>3837.3115081704</v>
      </c>
      <c r="D20" s="33">
        <v>3661.8782895111999</v>
      </c>
    </row>
    <row r="21" spans="1:7" x14ac:dyDescent="0.25">
      <c r="A21" s="127">
        <v>43983</v>
      </c>
      <c r="B21" s="128">
        <v>3556</v>
      </c>
      <c r="C21" s="33">
        <v>3852.1283954410201</v>
      </c>
      <c r="D21" s="33">
        <v>3684.5372236649901</v>
      </c>
    </row>
    <row r="22" spans="1:7" x14ac:dyDescent="0.25">
      <c r="A22" s="127">
        <v>44013</v>
      </c>
      <c r="B22" s="128">
        <v>3719</v>
      </c>
      <c r="C22" s="33">
        <v>3877.1744300600899</v>
      </c>
      <c r="D22" s="33">
        <v>3709.89827712336</v>
      </c>
    </row>
    <row r="23" spans="1:7" x14ac:dyDescent="0.25">
      <c r="A23" s="127">
        <v>44044</v>
      </c>
      <c r="B23" s="128">
        <v>3699</v>
      </c>
      <c r="C23" s="33">
        <v>3941.6888306032802</v>
      </c>
      <c r="D23" s="33">
        <v>3759.1307874997201</v>
      </c>
    </row>
    <row r="24" spans="1:7" x14ac:dyDescent="0.25">
      <c r="A24" s="127">
        <v>44075</v>
      </c>
      <c r="B24" s="128">
        <v>3715</v>
      </c>
      <c r="C24" s="33">
        <v>4009.6390937250999</v>
      </c>
      <c r="D24" s="33">
        <v>3795.8726716702399</v>
      </c>
    </row>
    <row r="25" spans="1:7" x14ac:dyDescent="0.25">
      <c r="A25" s="127">
        <v>44105</v>
      </c>
      <c r="B25" s="128">
        <v>3969</v>
      </c>
      <c r="C25" s="33">
        <v>4069.45071889772</v>
      </c>
      <c r="D25" s="33">
        <v>3842.6844367194399</v>
      </c>
    </row>
    <row r="26" spans="1:7" x14ac:dyDescent="0.25">
      <c r="A26" s="127">
        <v>44136</v>
      </c>
      <c r="B26" s="128">
        <v>3892</v>
      </c>
      <c r="C26" s="33">
        <v>4035.6502503321299</v>
      </c>
      <c r="D26" s="33">
        <v>3788.8818959200198</v>
      </c>
    </row>
    <row r="27" spans="1:7" x14ac:dyDescent="0.25">
      <c r="A27" s="127">
        <v>44166</v>
      </c>
      <c r="B27" s="128">
        <v>4144</v>
      </c>
      <c r="C27" s="33">
        <v>4068.1473102096002</v>
      </c>
      <c r="D27" s="33">
        <v>3820.42138403742</v>
      </c>
    </row>
    <row r="28" spans="1:7" x14ac:dyDescent="0.25">
      <c r="A28" s="127">
        <v>44197</v>
      </c>
      <c r="B28" s="128">
        <v>4055</v>
      </c>
      <c r="C28" s="33">
        <v>3956.3718043510999</v>
      </c>
      <c r="D28" s="33">
        <v>3736.0675086323299</v>
      </c>
    </row>
    <row r="29" spans="1:7" x14ac:dyDescent="0.25">
      <c r="A29" s="127">
        <v>44228</v>
      </c>
      <c r="B29" s="128">
        <v>3413</v>
      </c>
      <c r="C29" s="33">
        <v>3955.6927804761699</v>
      </c>
      <c r="D29" s="33">
        <v>3735.4697743434099</v>
      </c>
    </row>
    <row r="30" spans="1:7" x14ac:dyDescent="0.25">
      <c r="A30" s="127">
        <v>44256</v>
      </c>
      <c r="B30" s="128">
        <v>3573</v>
      </c>
      <c r="C30" s="33">
        <v>3977.1954095920601</v>
      </c>
      <c r="D30" s="33">
        <v>3700.2397645373899</v>
      </c>
    </row>
    <row r="31" spans="1:7" x14ac:dyDescent="0.25">
      <c r="A31" s="127">
        <v>44287</v>
      </c>
      <c r="B31" s="128">
        <v>3630</v>
      </c>
      <c r="C31" s="33">
        <v>3923.7387764149498</v>
      </c>
      <c r="D31" s="33">
        <v>3680.4412851270599</v>
      </c>
      <c r="G31" s="130"/>
    </row>
    <row r="32" spans="1:7" x14ac:dyDescent="0.25">
      <c r="A32" s="127">
        <v>44317</v>
      </c>
      <c r="B32" s="128">
        <v>3675</v>
      </c>
      <c r="C32" s="33">
        <v>3837.3115081704</v>
      </c>
      <c r="D32" s="33">
        <v>3661.8782895111999</v>
      </c>
    </row>
    <row r="33" spans="1:7" x14ac:dyDescent="0.25">
      <c r="A33" s="127">
        <v>44348</v>
      </c>
      <c r="B33" s="128">
        <v>3338</v>
      </c>
      <c r="C33" s="33">
        <v>3852.1283954410201</v>
      </c>
      <c r="D33" s="33">
        <v>3684.5372236649901</v>
      </c>
    </row>
    <row r="34" spans="1:7" ht="15" customHeight="1" x14ac:dyDescent="0.25">
      <c r="A34" s="127">
        <v>44378</v>
      </c>
      <c r="B34" s="128">
        <v>3384</v>
      </c>
      <c r="C34" s="33">
        <v>3877.1744300600899</v>
      </c>
      <c r="D34" s="33">
        <v>3709.89827712336</v>
      </c>
      <c r="G34" s="37"/>
    </row>
    <row r="35" spans="1:7" x14ac:dyDescent="0.25">
      <c r="A35" s="127">
        <v>44409</v>
      </c>
      <c r="B35" s="128">
        <v>3657</v>
      </c>
      <c r="C35" s="33">
        <v>3941.6888306032802</v>
      </c>
      <c r="D35" s="33">
        <v>3759.1307874997201</v>
      </c>
    </row>
    <row r="36" spans="1:7" x14ac:dyDescent="0.25">
      <c r="A36" s="127">
        <v>44440</v>
      </c>
      <c r="B36" s="128">
        <v>3683</v>
      </c>
      <c r="C36" s="33">
        <v>4009.6390937250999</v>
      </c>
      <c r="D36" s="33">
        <v>3795.8726716702399</v>
      </c>
    </row>
    <row r="37" spans="1:7" x14ac:dyDescent="0.25">
      <c r="A37" s="127">
        <v>44470</v>
      </c>
      <c r="B37" s="128">
        <v>3768</v>
      </c>
      <c r="C37" s="33">
        <v>4067.8852342400501</v>
      </c>
      <c r="D37" s="33">
        <v>3840.0504804725501</v>
      </c>
    </row>
    <row r="38" spans="1:7" x14ac:dyDescent="0.25">
      <c r="A38" s="127">
        <v>44501</v>
      </c>
      <c r="B38" s="128">
        <v>3607</v>
      </c>
      <c r="C38" s="33">
        <v>4026.9795620791001</v>
      </c>
      <c r="D38" s="33">
        <v>3766.4348941550702</v>
      </c>
    </row>
    <row r="39" spans="1:7" x14ac:dyDescent="0.25">
      <c r="A39" s="127">
        <v>44531</v>
      </c>
      <c r="B39" s="128">
        <v>3843</v>
      </c>
      <c r="C39" s="33">
        <v>4021.2845696271702</v>
      </c>
      <c r="D39" s="33">
        <v>3757.8311833835101</v>
      </c>
    </row>
    <row r="40" spans="1:7" x14ac:dyDescent="0.25">
      <c r="A40" s="9" t="s">
        <v>615</v>
      </c>
    </row>
    <row r="41" spans="1:7" x14ac:dyDescent="0.25">
      <c r="A41" s="5" t="s">
        <v>606</v>
      </c>
    </row>
    <row r="42" spans="1:7" x14ac:dyDescent="0.25">
      <c r="A42" s="5" t="s">
        <v>607</v>
      </c>
    </row>
    <row r="43" spans="1:7" x14ac:dyDescent="0.25">
      <c r="A43" s="5" t="s">
        <v>608</v>
      </c>
    </row>
    <row r="44" spans="1:7" x14ac:dyDescent="0.25">
      <c r="A44" s="5" t="s">
        <v>865</v>
      </c>
    </row>
    <row r="45" spans="1:7" x14ac:dyDescent="0.25">
      <c r="A45" s="5" t="s">
        <v>873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8DE3A1-D1F2-42BC-8E95-B3342F5D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DEBCFD-7888-49C3-BB16-AF694AE50B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EF70E1-6644-44DB-8E78-6376F82A9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2.1</vt:lpstr>
      <vt:lpstr>Figure 2.2</vt:lpstr>
      <vt:lpstr>Figure 2.3</vt:lpstr>
      <vt:lpstr>Figure 2.4</vt:lpstr>
      <vt:lpstr>Figure 2.5A 2.5B</vt:lpstr>
      <vt:lpstr>Figure 2.6</vt:lpstr>
      <vt:lpstr>Figure 2.S1</vt:lpstr>
      <vt:lpstr>Figure 2.7</vt:lpstr>
      <vt:lpstr>Figure 3.1</vt:lpstr>
      <vt:lpstr>Figure 3.2</vt:lpstr>
      <vt:lpstr>Figure 3.3</vt:lpstr>
      <vt:lpstr>Figure 3.4</vt:lpstr>
      <vt:lpstr>Figures 3.5A 3.5B</vt:lpstr>
      <vt:lpstr>Figure 3.6</vt:lpstr>
      <vt:lpstr>Figure 3.S1</vt:lpstr>
      <vt:lpstr>Figure 3.7</vt:lpstr>
      <vt:lpstr>Figure 4.1</vt:lpstr>
      <vt:lpstr>Figure 4.S1</vt:lpstr>
      <vt:lpstr>Figure 4.2</vt:lpstr>
      <vt:lpstr>Figure 4.3</vt:lpstr>
      <vt:lpstr>Figure 4.4</vt:lpstr>
      <vt:lpstr>Figure 5.1</vt:lpstr>
      <vt:lpstr>Figure 5.2</vt:lpstr>
      <vt:lpstr>'Figure 3.7'!_Hlk160096097</vt:lpstr>
      <vt:lpstr>'Figure 3.7'!_Hlk160096296</vt:lpstr>
      <vt:lpstr>'Figure 2.7'!_Hlk81297340</vt:lpstr>
      <vt:lpstr>'Figure 1.13'!_Toc165576873</vt:lpstr>
      <vt:lpstr>'Figure 4.3'!_Toc167374984</vt:lpstr>
      <vt:lpstr>'Figure 2.1'!OLE_LINK1</vt:lpstr>
      <vt:lpstr>'Figure 4.4'!Print_Area</vt:lpstr>
      <vt:lpstr>'Figure 5.2'!Print_Area</vt:lpstr>
      <vt:lpstr>'Figures 3.5A 3.5B'!Print_Area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2025-10-15T20:06:27Z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